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Drupal Web Files\stu fall 2014 web\"/>
    </mc:Choice>
  </mc:AlternateContent>
  <bookViews>
    <workbookView xWindow="10410" yWindow="0" windowWidth="11190" windowHeight="10125"/>
  </bookViews>
  <sheets>
    <sheet name="UG_Ethnic" sheetId="7" r:id="rId1"/>
  </sheets>
  <definedNames>
    <definedName name="_xlnm.Print_Area" localSheetId="0">UG_Ethnic!$A$1:$N$206</definedName>
    <definedName name="_xlnm.Print_Titles" localSheetId="0">UG_Ethnic!$1:$5</definedName>
  </definedNames>
  <calcPr calcId="152511"/>
</workbook>
</file>

<file path=xl/calcChain.xml><?xml version="1.0" encoding="utf-8"?>
<calcChain xmlns="http://schemas.openxmlformats.org/spreadsheetml/2006/main">
  <c r="E187" i="7" l="1"/>
  <c r="F187" i="7"/>
  <c r="G187" i="7"/>
  <c r="H187" i="7"/>
  <c r="I187" i="7"/>
  <c r="J187" i="7"/>
  <c r="K187" i="7"/>
  <c r="L187" i="7"/>
  <c r="M187" i="7"/>
  <c r="E167" i="7"/>
  <c r="F167" i="7"/>
  <c r="G167" i="7"/>
  <c r="H167" i="7"/>
  <c r="I167" i="7"/>
  <c r="J167" i="7"/>
  <c r="K167" i="7"/>
  <c r="L167" i="7"/>
  <c r="M167" i="7"/>
  <c r="N177" i="7"/>
  <c r="N174" i="7"/>
  <c r="N175" i="7" s="1"/>
  <c r="N173" i="7"/>
  <c r="N171" i="7"/>
  <c r="N169" i="7"/>
  <c r="N166" i="7"/>
  <c r="N165" i="7"/>
  <c r="N164" i="7"/>
  <c r="N163" i="7"/>
  <c r="N162" i="7"/>
  <c r="N160" i="7"/>
  <c r="N157" i="7"/>
  <c r="N156" i="7"/>
  <c r="N158" i="7" s="1"/>
  <c r="N153" i="7"/>
  <c r="N152" i="7"/>
  <c r="N149" i="7"/>
  <c r="N148" i="7"/>
  <c r="N150" i="7" s="1"/>
  <c r="M150" i="7"/>
  <c r="L150" i="7"/>
  <c r="K150" i="7"/>
  <c r="J150" i="7"/>
  <c r="I150" i="7"/>
  <c r="H150" i="7"/>
  <c r="G150" i="7"/>
  <c r="F150" i="7"/>
  <c r="E150" i="7"/>
  <c r="M154" i="7"/>
  <c r="L154" i="7"/>
  <c r="K154" i="7"/>
  <c r="J154" i="7"/>
  <c r="I154" i="7"/>
  <c r="H154" i="7"/>
  <c r="G154" i="7"/>
  <c r="F154" i="7"/>
  <c r="E154" i="7"/>
  <c r="M158" i="7"/>
  <c r="L158" i="7"/>
  <c r="K158" i="7"/>
  <c r="J158" i="7"/>
  <c r="I158" i="7"/>
  <c r="H158" i="7"/>
  <c r="G158" i="7"/>
  <c r="F158" i="7"/>
  <c r="E158" i="7"/>
  <c r="M175" i="7"/>
  <c r="L175" i="7"/>
  <c r="K175" i="7"/>
  <c r="J175" i="7"/>
  <c r="I175" i="7"/>
  <c r="H175" i="7"/>
  <c r="G175" i="7"/>
  <c r="F175" i="7"/>
  <c r="E175" i="7"/>
  <c r="M110" i="7"/>
  <c r="L110" i="7"/>
  <c r="K110" i="7"/>
  <c r="J110" i="7"/>
  <c r="I110" i="7"/>
  <c r="H110" i="7"/>
  <c r="G110" i="7"/>
  <c r="F110" i="7"/>
  <c r="E110" i="7"/>
  <c r="N110" i="7"/>
  <c r="M102" i="7"/>
  <c r="L102" i="7"/>
  <c r="K102" i="7"/>
  <c r="J102" i="7"/>
  <c r="I102" i="7"/>
  <c r="H102" i="7"/>
  <c r="G102" i="7"/>
  <c r="F102" i="7"/>
  <c r="E102" i="7"/>
  <c r="N102" i="7"/>
  <c r="M98" i="7"/>
  <c r="L98" i="7"/>
  <c r="K98" i="7"/>
  <c r="J98" i="7"/>
  <c r="I98" i="7"/>
  <c r="H98" i="7"/>
  <c r="G98" i="7"/>
  <c r="F98" i="7"/>
  <c r="E98" i="7"/>
  <c r="N98" i="7"/>
  <c r="N106" i="7"/>
  <c r="L106" i="7"/>
  <c r="K106" i="7"/>
  <c r="J106" i="7"/>
  <c r="I106" i="7"/>
  <c r="H106" i="7"/>
  <c r="G106" i="7"/>
  <c r="F106" i="7"/>
  <c r="E106" i="7"/>
  <c r="M106" i="7"/>
  <c r="M127" i="7"/>
  <c r="L127" i="7"/>
  <c r="K127" i="7"/>
  <c r="J127" i="7"/>
  <c r="I127" i="7"/>
  <c r="H127" i="7"/>
  <c r="G127" i="7"/>
  <c r="F127" i="7"/>
  <c r="E127" i="7"/>
  <c r="O120" i="7"/>
  <c r="L120" i="7"/>
  <c r="K120" i="7"/>
  <c r="J120" i="7"/>
  <c r="I120" i="7"/>
  <c r="H120" i="7"/>
  <c r="G120" i="7"/>
  <c r="F120" i="7"/>
  <c r="E120" i="7"/>
  <c r="M120" i="7"/>
  <c r="M131" i="7"/>
  <c r="L131" i="7"/>
  <c r="K131" i="7"/>
  <c r="J131" i="7"/>
  <c r="I131" i="7"/>
  <c r="H131" i="7"/>
  <c r="G131" i="7"/>
  <c r="F131" i="7"/>
  <c r="E131" i="7"/>
  <c r="M135" i="7"/>
  <c r="L135" i="7"/>
  <c r="K135" i="7"/>
  <c r="J135" i="7"/>
  <c r="I135" i="7"/>
  <c r="H135" i="7"/>
  <c r="G135" i="7"/>
  <c r="F135" i="7"/>
  <c r="E135" i="7"/>
  <c r="L139" i="7"/>
  <c r="K139" i="7"/>
  <c r="J139" i="7"/>
  <c r="I139" i="7"/>
  <c r="H139" i="7"/>
  <c r="G139" i="7"/>
  <c r="F139" i="7"/>
  <c r="E139" i="7"/>
  <c r="M139" i="7"/>
  <c r="L143" i="7"/>
  <c r="K143" i="7"/>
  <c r="J143" i="7"/>
  <c r="I143" i="7"/>
  <c r="H143" i="7"/>
  <c r="G143" i="7"/>
  <c r="F143" i="7"/>
  <c r="M143" i="7"/>
  <c r="N143" i="7"/>
  <c r="N138" i="7"/>
  <c r="N134" i="7"/>
  <c r="N133" i="7"/>
  <c r="N130" i="7"/>
  <c r="N129" i="7"/>
  <c r="N126" i="7"/>
  <c r="N125" i="7"/>
  <c r="N124" i="7"/>
  <c r="N123" i="7"/>
  <c r="N122" i="7"/>
  <c r="N119" i="7"/>
  <c r="N118" i="7"/>
  <c r="N117" i="7"/>
  <c r="N116" i="7"/>
  <c r="N115" i="7"/>
  <c r="N114" i="7"/>
  <c r="N71" i="7"/>
  <c r="N70" i="7"/>
  <c r="N69" i="7"/>
  <c r="N68" i="7"/>
  <c r="N67" i="7"/>
  <c r="N66" i="7"/>
  <c r="N81" i="7"/>
  <c r="L81" i="7"/>
  <c r="K81" i="7"/>
  <c r="J81" i="7"/>
  <c r="I81" i="7"/>
  <c r="H81" i="7"/>
  <c r="G81" i="7"/>
  <c r="F81" i="7"/>
  <c r="E81" i="7"/>
  <c r="M81" i="7"/>
  <c r="M72" i="7"/>
  <c r="L72" i="7"/>
  <c r="K72" i="7"/>
  <c r="J72" i="7"/>
  <c r="I72" i="7"/>
  <c r="H72" i="7"/>
  <c r="G72" i="7"/>
  <c r="F72" i="7"/>
  <c r="E72" i="7"/>
  <c r="N42" i="7"/>
  <c r="L42" i="7"/>
  <c r="K42" i="7"/>
  <c r="J42" i="7"/>
  <c r="I42" i="7"/>
  <c r="H42" i="7"/>
  <c r="G42" i="7"/>
  <c r="F42" i="7"/>
  <c r="F63" i="7" s="1"/>
  <c r="E42" i="7"/>
  <c r="M42" i="7"/>
  <c r="N34" i="7"/>
  <c r="L34" i="7"/>
  <c r="K34" i="7"/>
  <c r="J34" i="7"/>
  <c r="I34" i="7"/>
  <c r="H34" i="7"/>
  <c r="G34" i="7"/>
  <c r="F34" i="7"/>
  <c r="E34" i="7"/>
  <c r="M34" i="7"/>
  <c r="N10" i="7"/>
  <c r="L10" i="7"/>
  <c r="K10" i="7"/>
  <c r="J10" i="7"/>
  <c r="I10" i="7"/>
  <c r="H10" i="7"/>
  <c r="G10" i="7"/>
  <c r="F10" i="7"/>
  <c r="E10" i="7"/>
  <c r="M10" i="7"/>
  <c r="N17" i="7"/>
  <c r="M17" i="7"/>
  <c r="L17" i="7"/>
  <c r="K17" i="7"/>
  <c r="J17" i="7"/>
  <c r="I17" i="7"/>
  <c r="G17" i="7"/>
  <c r="F17" i="7"/>
  <c r="E17" i="7"/>
  <c r="H17" i="7"/>
  <c r="E63" i="7" l="1"/>
  <c r="F145" i="7"/>
  <c r="J145" i="7"/>
  <c r="J63" i="7"/>
  <c r="N72" i="7"/>
  <c r="N87" i="7" s="1"/>
  <c r="N131" i="7"/>
  <c r="N127" i="7"/>
  <c r="N145" i="7" s="1"/>
  <c r="N139" i="7"/>
  <c r="E145" i="7"/>
  <c r="M63" i="7"/>
  <c r="N120" i="7"/>
  <c r="N63" i="7"/>
  <c r="I63" i="7"/>
  <c r="N135" i="7"/>
  <c r="N154" i="7"/>
  <c r="N167" i="7"/>
  <c r="I145" i="7"/>
  <c r="G145" i="7"/>
  <c r="K145" i="7"/>
  <c r="M145" i="7"/>
  <c r="H145" i="7"/>
  <c r="L145" i="7"/>
  <c r="K63" i="7"/>
  <c r="H63" i="7"/>
  <c r="G63" i="7"/>
  <c r="L63" i="7"/>
  <c r="N189" i="7"/>
  <c r="M179" i="7"/>
  <c r="L179" i="7"/>
  <c r="K179" i="7"/>
  <c r="J179" i="7"/>
  <c r="I179" i="7"/>
  <c r="H179" i="7"/>
  <c r="G179" i="7"/>
  <c r="F179" i="7"/>
  <c r="E179" i="7"/>
  <c r="M87" i="7"/>
  <c r="L87" i="7"/>
  <c r="K87" i="7"/>
  <c r="J87" i="7"/>
  <c r="I87" i="7"/>
  <c r="H87" i="7"/>
  <c r="G87" i="7"/>
  <c r="F87" i="7"/>
  <c r="E87" i="7"/>
  <c r="M197" i="7"/>
  <c r="L197" i="7"/>
  <c r="K197" i="7"/>
  <c r="J197" i="7"/>
  <c r="I197" i="7"/>
  <c r="H197" i="7"/>
  <c r="G197" i="7"/>
  <c r="F197" i="7"/>
  <c r="E197" i="7"/>
  <c r="N179" i="7" l="1"/>
  <c r="N196" i="7"/>
  <c r="N195" i="7"/>
  <c r="N193" i="7"/>
  <c r="N197" i="7" l="1"/>
  <c r="M191" i="7"/>
  <c r="L191" i="7"/>
  <c r="K191" i="7"/>
  <c r="J191" i="7"/>
  <c r="I191" i="7"/>
  <c r="H191" i="7"/>
  <c r="G191" i="7"/>
  <c r="F191" i="7"/>
  <c r="E191" i="7"/>
  <c r="N187" i="7"/>
  <c r="N191" i="7" s="1"/>
  <c r="L199" i="7" l="1"/>
  <c r="N199" i="7"/>
  <c r="K199" i="7"/>
  <c r="M199" i="7"/>
  <c r="G199" i="7"/>
  <c r="I199" i="7"/>
  <c r="J199" i="7"/>
  <c r="F199" i="7"/>
  <c r="E199" i="7"/>
  <c r="H199" i="7"/>
</calcChain>
</file>

<file path=xl/sharedStrings.xml><?xml version="1.0" encoding="utf-8"?>
<sst xmlns="http://schemas.openxmlformats.org/spreadsheetml/2006/main" count="410" uniqueCount="282">
  <si>
    <t>AED</t>
  </si>
  <si>
    <t>BS-AH</t>
  </si>
  <si>
    <t>Art Education K-12</t>
  </si>
  <si>
    <t>ALT</t>
  </si>
  <si>
    <t>BA-AH</t>
  </si>
  <si>
    <t>Arts and Letters</t>
  </si>
  <si>
    <t>ARH</t>
  </si>
  <si>
    <t>Art History</t>
  </si>
  <si>
    <t>ART</t>
  </si>
  <si>
    <t>Art</t>
  </si>
  <si>
    <t>CER</t>
  </si>
  <si>
    <t>BFA-AH</t>
  </si>
  <si>
    <t>Ceramics</t>
  </si>
  <si>
    <t>CMD</t>
  </si>
  <si>
    <t>Communication Design</t>
  </si>
  <si>
    <t>COM</t>
  </si>
  <si>
    <t>Communication Studies</t>
  </si>
  <si>
    <t>Design</t>
  </si>
  <si>
    <t>ENG</t>
  </si>
  <si>
    <t>English</t>
  </si>
  <si>
    <t>ENS</t>
  </si>
  <si>
    <t>English 7-12</t>
  </si>
  <si>
    <t>FIB</t>
  </si>
  <si>
    <t>Fibers</t>
  </si>
  <si>
    <t>FRE</t>
  </si>
  <si>
    <t>French</t>
  </si>
  <si>
    <t>INT</t>
  </si>
  <si>
    <t>Interior Design</t>
  </si>
  <si>
    <t>JBS</t>
  </si>
  <si>
    <t>Journalism</t>
  </si>
  <si>
    <t>MDP</t>
  </si>
  <si>
    <t>Media Production</t>
  </si>
  <si>
    <t>MJD</t>
  </si>
  <si>
    <t>Metals/Jewelry</t>
  </si>
  <si>
    <t>MUE</t>
  </si>
  <si>
    <t>MUSB-AH</t>
  </si>
  <si>
    <t>Music Education</t>
  </si>
  <si>
    <t>MUS</t>
  </si>
  <si>
    <t>Music</t>
  </si>
  <si>
    <t>PCM</t>
  </si>
  <si>
    <t>Public Communication</t>
  </si>
  <si>
    <t>PHI</t>
  </si>
  <si>
    <t>Philosophy</t>
  </si>
  <si>
    <t>PHO</t>
  </si>
  <si>
    <t>Photography</t>
  </si>
  <si>
    <t>SPA</t>
  </si>
  <si>
    <t>TFA</t>
  </si>
  <si>
    <t>Television and Film Arts</t>
  </si>
  <si>
    <t>THA</t>
  </si>
  <si>
    <t>Theater</t>
  </si>
  <si>
    <t>BMEW</t>
  </si>
  <si>
    <t>PREMAJ-ED</t>
  </si>
  <si>
    <t>Pre-Business and Marketing Ed</t>
  </si>
  <si>
    <t>EXEW</t>
  </si>
  <si>
    <t>Pre-Exceptional Education</t>
  </si>
  <si>
    <t>ANT</t>
  </si>
  <si>
    <t>BA-NS</t>
  </si>
  <si>
    <t>Anthropology</t>
  </si>
  <si>
    <t>BIO</t>
  </si>
  <si>
    <t>Biology</t>
  </si>
  <si>
    <t>Chemistry</t>
  </si>
  <si>
    <t>EAS</t>
  </si>
  <si>
    <t>BS-NS</t>
  </si>
  <si>
    <t>Earth Sciences</t>
  </si>
  <si>
    <t>ECO</t>
  </si>
  <si>
    <t>Economics</t>
  </si>
  <si>
    <t>FRCW</t>
  </si>
  <si>
    <t>PREMAJ-NS</t>
  </si>
  <si>
    <t>Pre-forensic Chemistry</t>
  </si>
  <si>
    <t>GEG</t>
  </si>
  <si>
    <t>Geography</t>
  </si>
  <si>
    <t>GEO</t>
  </si>
  <si>
    <t>Geology</t>
  </si>
  <si>
    <t>HIS</t>
  </si>
  <si>
    <t>History</t>
  </si>
  <si>
    <t>MAT</t>
  </si>
  <si>
    <t>Mathematics</t>
  </si>
  <si>
    <t>MTS</t>
  </si>
  <si>
    <t>Mathematics 7-12</t>
  </si>
  <si>
    <t>PHY</t>
  </si>
  <si>
    <t>Physics</t>
  </si>
  <si>
    <t>PSC</t>
  </si>
  <si>
    <t>Political Science</t>
  </si>
  <si>
    <t>PSY</t>
  </si>
  <si>
    <t>Psychology</t>
  </si>
  <si>
    <t>SOA</t>
  </si>
  <si>
    <t>Applied Sociology</t>
  </si>
  <si>
    <t>SOC</t>
  </si>
  <si>
    <t>Sociology</t>
  </si>
  <si>
    <t>URP</t>
  </si>
  <si>
    <t>Urban Regional Analysis &amp; Plan</t>
  </si>
  <si>
    <t>BSA</t>
  </si>
  <si>
    <t>BS-SP</t>
  </si>
  <si>
    <t>Business Administration</t>
  </si>
  <si>
    <t>BSAW</t>
  </si>
  <si>
    <t>PREMAJ-SP</t>
  </si>
  <si>
    <t>Pre-Business Administration</t>
  </si>
  <si>
    <t>CISW</t>
  </si>
  <si>
    <t>Pre-Computer Info Systems</t>
  </si>
  <si>
    <t>CRJW</t>
  </si>
  <si>
    <t>Pre-Criminal Justice</t>
  </si>
  <si>
    <t>DIE</t>
  </si>
  <si>
    <t>Dietetics</t>
  </si>
  <si>
    <t>ETE</t>
  </si>
  <si>
    <t>Elec Engineer Tech, Electronic</t>
  </si>
  <si>
    <t>FTT</t>
  </si>
  <si>
    <t>Fashion and Textile Technology</t>
  </si>
  <si>
    <t>HEW</t>
  </si>
  <si>
    <t>Health/Wellness</t>
  </si>
  <si>
    <t>HTR</t>
  </si>
  <si>
    <t>Hospitality Administration</t>
  </si>
  <si>
    <t>MET</t>
  </si>
  <si>
    <t>Mechanical Engineering Tech</t>
  </si>
  <si>
    <t>SLP</t>
  </si>
  <si>
    <t>Speech-Language Pathology</t>
  </si>
  <si>
    <t>SWKW</t>
  </si>
  <si>
    <t>Pre-Social Work</t>
  </si>
  <si>
    <t>TED</t>
  </si>
  <si>
    <t>Technology Education</t>
  </si>
  <si>
    <t>CEDW</t>
  </si>
  <si>
    <t>PREMAJ-UC</t>
  </si>
  <si>
    <t>Undeclared-Childhood Education</t>
  </si>
  <si>
    <t>NON</t>
  </si>
  <si>
    <t>CONTED-UG</t>
  </si>
  <si>
    <t>UG Non-Matriculated</t>
  </si>
  <si>
    <t>UNC</t>
  </si>
  <si>
    <t>Undeclared</t>
  </si>
  <si>
    <t>CED</t>
  </si>
  <si>
    <t>BS-ED</t>
  </si>
  <si>
    <t>Childhood Education</t>
  </si>
  <si>
    <t>CTE</t>
  </si>
  <si>
    <t>Career &amp; Technical Education</t>
  </si>
  <si>
    <t>EXE</t>
  </si>
  <si>
    <t>BSED-ED</t>
  </si>
  <si>
    <t>Tchrs Exceptnal Educ &amp; Elem Ed</t>
  </si>
  <si>
    <t>MTX</t>
  </si>
  <si>
    <t>Mathematics 5-12</t>
  </si>
  <si>
    <t>CIS</t>
  </si>
  <si>
    <t>Computer Information Systems</t>
  </si>
  <si>
    <t>CRJ</t>
  </si>
  <si>
    <t>Criminal Justice</t>
  </si>
  <si>
    <t>SWK</t>
  </si>
  <si>
    <t>Social Work</t>
  </si>
  <si>
    <t>TEC</t>
  </si>
  <si>
    <t>Industrial Technology</t>
  </si>
  <si>
    <t>INS</t>
  </si>
  <si>
    <t>BS-UC</t>
  </si>
  <si>
    <t>Individualized Studies</t>
  </si>
  <si>
    <t>FRS</t>
  </si>
  <si>
    <t>French 7-12</t>
  </si>
  <si>
    <t>SPS</t>
  </si>
  <si>
    <t>Spanish 7-12</t>
  </si>
  <si>
    <t>BME</t>
  </si>
  <si>
    <t>Business and Marketing Ed</t>
  </si>
  <si>
    <t>Exceptional Education</t>
  </si>
  <si>
    <t>SSS</t>
  </si>
  <si>
    <t>Social Studies 7-12</t>
  </si>
  <si>
    <t>SSX</t>
  </si>
  <si>
    <t>Social Studies Education 5-12</t>
  </si>
  <si>
    <t>Fine Arts</t>
  </si>
  <si>
    <t>Business</t>
  </si>
  <si>
    <t>Art Education</t>
  </si>
  <si>
    <t>Communication</t>
  </si>
  <si>
    <t>WFD</t>
  </si>
  <si>
    <t>Wood/Furniture</t>
  </si>
  <si>
    <t>WRT</t>
  </si>
  <si>
    <t>Writing</t>
  </si>
  <si>
    <t>PTG</t>
  </si>
  <si>
    <t>Painting</t>
  </si>
  <si>
    <t>SCL</t>
  </si>
  <si>
    <t>Sculpture</t>
  </si>
  <si>
    <t>CMT</t>
  </si>
  <si>
    <t>Childhood Education and Mathem</t>
  </si>
  <si>
    <t>ECC</t>
  </si>
  <si>
    <t>Early Childhood and Childhood</t>
  </si>
  <si>
    <t>ECE</t>
  </si>
  <si>
    <t>Early Childhood Education</t>
  </si>
  <si>
    <t>CEN</t>
  </si>
  <si>
    <t>Childhood Education and Englis</t>
  </si>
  <si>
    <t>CSH</t>
  </si>
  <si>
    <t>Childhood Education and Spanis</t>
  </si>
  <si>
    <t>CSS</t>
  </si>
  <si>
    <t>Childhood Education and Social</t>
  </si>
  <si>
    <t>University College</t>
  </si>
  <si>
    <t>FRC</t>
  </si>
  <si>
    <t>Forensic Chemistry</t>
  </si>
  <si>
    <t>Geography &amp; Planning</t>
  </si>
  <si>
    <t>AMT</t>
  </si>
  <si>
    <t>Applied Mathematics</t>
  </si>
  <si>
    <t>Health and Wellness</t>
  </si>
  <si>
    <t>Philosophy and Humanities</t>
  </si>
  <si>
    <t>Economics and Finance</t>
  </si>
  <si>
    <t>Earth Sciences and Science Edu</t>
  </si>
  <si>
    <t>History and Social Studies Edu</t>
  </si>
  <si>
    <t>Hospitality &amp; Tourism</t>
  </si>
  <si>
    <t>Dietetics &amp; Nutrition</t>
  </si>
  <si>
    <t>Speech Language Pathology</t>
  </si>
  <si>
    <t>School of Art and Humanities</t>
  </si>
  <si>
    <t>School of Education</t>
  </si>
  <si>
    <t>School of Natural and Social Sciences</t>
  </si>
  <si>
    <t>Major Cd</t>
  </si>
  <si>
    <t>Prog Code</t>
  </si>
  <si>
    <t>Major Description</t>
  </si>
  <si>
    <t>Total</t>
  </si>
  <si>
    <t>Department</t>
  </si>
  <si>
    <t>All Undergraduate Totals</t>
  </si>
  <si>
    <t>School of The Professions</t>
  </si>
  <si>
    <t xml:space="preserve">Undergraduate </t>
  </si>
  <si>
    <t>White</t>
  </si>
  <si>
    <t>Hispanic</t>
  </si>
  <si>
    <t>Asian</t>
  </si>
  <si>
    <t>Enrollment by School, Program, and Ethnicity</t>
  </si>
  <si>
    <t>[Institutional Research Home]</t>
  </si>
  <si>
    <t>PRT</t>
  </si>
  <si>
    <t>Printmaking</t>
  </si>
  <si>
    <t>School Of Arts and Humanities</t>
  </si>
  <si>
    <t>Black</t>
  </si>
  <si>
    <t>UG-PBC-AH</t>
  </si>
  <si>
    <t>Modern and Classical Languages</t>
  </si>
  <si>
    <t>Spanish Language &amp; Literature</t>
  </si>
  <si>
    <t>UG-PBC-ED</t>
  </si>
  <si>
    <t>Elementary Education &amp; Reading</t>
  </si>
  <si>
    <t>UG-PBC-NS</t>
  </si>
  <si>
    <t>Art Education Total</t>
  </si>
  <si>
    <t>Communication Total</t>
  </si>
  <si>
    <t>Design Total</t>
  </si>
  <si>
    <t>English Total</t>
  </si>
  <si>
    <t>Fine Arts Total</t>
  </si>
  <si>
    <t>Modern and Classical Languages Total</t>
  </si>
  <si>
    <t>Music Total</t>
  </si>
  <si>
    <t>Hawaiian</t>
  </si>
  <si>
    <t>Indian</t>
  </si>
  <si>
    <t>Inter.</t>
  </si>
  <si>
    <t>Two or More</t>
  </si>
  <si>
    <t>Undiscl</t>
  </si>
  <si>
    <t>Career &amp; Technical Ed</t>
  </si>
  <si>
    <t>Career &amp; Technical Ed Total</t>
  </si>
  <si>
    <t>Elementary Education &amp; Reading Total</t>
  </si>
  <si>
    <t>Exceptional Education Total</t>
  </si>
  <si>
    <t>Business Total</t>
  </si>
  <si>
    <t>FCS</t>
  </si>
  <si>
    <t>Family and Consumer Sci Edu</t>
  </si>
  <si>
    <t>Chemistry Total</t>
  </si>
  <si>
    <t>Earth Sciences and Science Edu Total</t>
  </si>
  <si>
    <t>Economics and Finance Total</t>
  </si>
  <si>
    <t>Geography &amp; Planning Total</t>
  </si>
  <si>
    <t>History and Social Studies Edu Total</t>
  </si>
  <si>
    <t>Mathematics Total</t>
  </si>
  <si>
    <t>Physics Total</t>
  </si>
  <si>
    <t>Psychology Total</t>
  </si>
  <si>
    <t>Sociology Total</t>
  </si>
  <si>
    <t>Computer Information Systems Total</t>
  </si>
  <si>
    <t>Criminal Justice Total</t>
  </si>
  <si>
    <t>Social Work Total</t>
  </si>
  <si>
    <t>ETS</t>
  </si>
  <si>
    <t>Elec Eng Tec, Smart Grid</t>
  </si>
  <si>
    <t>PDG</t>
  </si>
  <si>
    <t>Non-Matric Post Degree</t>
  </si>
  <si>
    <t>SPN</t>
  </si>
  <si>
    <t>Spanish</t>
  </si>
  <si>
    <t>CHE</t>
  </si>
  <si>
    <t>Fashion Textile Technology</t>
  </si>
  <si>
    <t>University College Total</t>
  </si>
  <si>
    <t>Continuing Professional Studie</t>
  </si>
  <si>
    <t>CSC</t>
  </si>
  <si>
    <t>Continuing Studies/Contract Co</t>
  </si>
  <si>
    <t>FEX</t>
  </si>
  <si>
    <t>NONDEGREE-UG</t>
  </si>
  <si>
    <t>Foreign Exchange</t>
  </si>
  <si>
    <t>All Undergraduate  and Exchange Totals</t>
  </si>
  <si>
    <t>[Fall 2014 - Fact Sheet]</t>
  </si>
  <si>
    <t>JPS</t>
  </si>
  <si>
    <t>HS Jump Start</t>
  </si>
  <si>
    <t>CPS</t>
  </si>
  <si>
    <t>NONDEGREE</t>
  </si>
  <si>
    <t>CPS/Downstate</t>
  </si>
  <si>
    <t>Fall 2014</t>
  </si>
  <si>
    <t>INR</t>
  </si>
  <si>
    <t>International Relations</t>
  </si>
  <si>
    <t>Political Science Total</t>
  </si>
  <si>
    <t>Engineering Technology</t>
  </si>
  <si>
    <t>Engineering Technology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</si>
</sst>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2"/>
      <color indexed="12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2" fillId="0" borderId="0"/>
    <xf numFmtId="0" fontId="3" fillId="0" borderId="0"/>
    <xf numFmtId="0" fontId="4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/>
    <xf numFmtId="0" fontId="21" fillId="33" borderId="0" xfId="0" applyFont="1" applyFill="1"/>
    <xf numFmtId="0" fontId="22" fillId="33" borderId="0" xfId="0" applyFont="1" applyFill="1"/>
    <xf numFmtId="0" fontId="23" fillId="0" borderId="0" xfId="0" applyFont="1"/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right"/>
    </xf>
    <xf numFmtId="0" fontId="23" fillId="33" borderId="0" xfId="0" applyFont="1" applyFill="1"/>
    <xf numFmtId="0" fontId="25" fillId="33" borderId="1" xfId="0" applyFont="1" applyFill="1" applyBorder="1"/>
    <xf numFmtId="0" fontId="25" fillId="33" borderId="11" xfId="0" applyFont="1" applyFill="1" applyBorder="1"/>
    <xf numFmtId="0" fontId="25" fillId="33" borderId="1" xfId="0" applyFont="1" applyFill="1" applyBorder="1" applyAlignment="1">
      <alignment horizontal="right"/>
    </xf>
    <xf numFmtId="0" fontId="26" fillId="33" borderId="0" xfId="0" applyFont="1" applyFill="1"/>
    <xf numFmtId="0" fontId="23" fillId="33" borderId="0" xfId="0" applyNumberFormat="1" applyFont="1" applyFill="1"/>
    <xf numFmtId="3" fontId="25" fillId="33" borderId="0" xfId="0" applyNumberFormat="1" applyFont="1" applyFill="1"/>
    <xf numFmtId="0" fontId="25" fillId="33" borderId="0" xfId="0" applyFont="1" applyFill="1"/>
    <xf numFmtId="0" fontId="25" fillId="33" borderId="0" xfId="0" applyNumberFormat="1" applyFont="1" applyFill="1"/>
    <xf numFmtId="164" fontId="25" fillId="33" borderId="0" xfId="28" applyNumberFormat="1" applyFont="1" applyFill="1"/>
    <xf numFmtId="0" fontId="25" fillId="0" borderId="0" xfId="0" applyFont="1"/>
    <xf numFmtId="0" fontId="25" fillId="34" borderId="0" xfId="0" applyFont="1" applyFill="1"/>
    <xf numFmtId="164" fontId="25" fillId="34" borderId="0" xfId="28" applyNumberFormat="1" applyFont="1" applyFill="1"/>
    <xf numFmtId="0" fontId="0" fillId="0" borderId="0" xfId="0" applyNumberFormat="1"/>
    <xf numFmtId="0" fontId="28" fillId="0" borderId="0" xfId="0" applyNumberFormat="1" applyFont="1"/>
    <xf numFmtId="0" fontId="24" fillId="33" borderId="0" xfId="0" applyFont="1" applyFill="1" applyAlignment="1">
      <alignment horizontal="center"/>
    </xf>
    <xf numFmtId="0" fontId="27" fillId="33" borderId="0" xfId="35" applyFont="1" applyFill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 4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../fall02files/sdf01.htm" TargetMode="External"/><Relationship Id="rId7" Type="http://schemas.openxmlformats.org/officeDocument/2006/relationships/hyperlink" Target="http://institutionalresearch.buffalostate.edu/" TargetMode="External"/><Relationship Id="rId2" Type="http://schemas.openxmlformats.org/officeDocument/2006/relationships/hyperlink" Target="..\..\index.html" TargetMode="External"/><Relationship Id="rId1" Type="http://schemas.openxmlformats.org/officeDocument/2006/relationships/hyperlink" Target="../index.html" TargetMode="External"/><Relationship Id="rId6" Type="http://schemas.openxmlformats.org/officeDocument/2006/relationships/hyperlink" Target="http://institutionalresearch.buffalostate.edu/fall-2014" TargetMode="External"/><Relationship Id="rId5" Type="http://schemas.openxmlformats.org/officeDocument/2006/relationships/hyperlink" Target="../factfall10.htm" TargetMode="External"/><Relationship Id="rId4" Type="http://schemas.openxmlformats.org/officeDocument/2006/relationships/hyperlink" Target="../factfall0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showGridLines="0" tabSelected="1" zoomScale="80" zoomScaleNormal="80" zoomScaleSheetLayoutView="70" workbookViewId="0">
      <pane ySplit="5" topLeftCell="A6" activePane="bottomLeft" state="frozen"/>
      <selection pane="bottomLeft" activeCell="O204" sqref="O204"/>
    </sheetView>
  </sheetViews>
  <sheetFormatPr defaultColWidth="11.28515625" defaultRowHeight="15" x14ac:dyDescent="0.25"/>
  <cols>
    <col min="1" max="1" width="39" style="1" bestFit="1" customWidth="1"/>
    <col min="2" max="2" width="13.28515625" style="1" bestFit="1" customWidth="1"/>
    <col min="3" max="3" width="15.85546875" style="1" customWidth="1"/>
    <col min="4" max="4" width="39.7109375" style="1" bestFit="1" customWidth="1"/>
    <col min="5" max="5" width="9.42578125" style="1" bestFit="1" customWidth="1"/>
    <col min="6" max="6" width="11.5703125" style="1" bestFit="1" customWidth="1"/>
    <col min="7" max="7" width="14" style="1" bestFit="1" customWidth="1"/>
    <col min="8" max="8" width="13.42578125" style="1" bestFit="1" customWidth="1"/>
    <col min="9" max="9" width="10.140625" style="1" bestFit="1" customWidth="1"/>
    <col min="10" max="10" width="9" style="1" bestFit="1" customWidth="1"/>
    <col min="11" max="11" width="18" style="1" bestFit="1" customWidth="1"/>
    <col min="12" max="12" width="11.85546875" style="1" bestFit="1" customWidth="1"/>
    <col min="13" max="13" width="11.5703125" style="1" customWidth="1"/>
    <col min="14" max="14" width="11.5703125" style="1" bestFit="1" customWidth="1"/>
    <col min="15" max="16384" width="11.28515625" style="1"/>
  </cols>
  <sheetData>
    <row r="1" spans="1:14" ht="18" x14ac:dyDescent="0.25">
      <c r="A1" s="21" t="s">
        <v>207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 x14ac:dyDescent="0.25">
      <c r="A2" s="21" t="s">
        <v>211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8" x14ac:dyDescent="0.25">
      <c r="A3" s="21" t="s">
        <v>276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x14ac:dyDescent="0.25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6"/>
      <c r="N4" s="6"/>
    </row>
    <row r="5" spans="1:14" ht="15.75" x14ac:dyDescent="0.25">
      <c r="A5" s="7" t="s">
        <v>204</v>
      </c>
      <c r="B5" s="7" t="s">
        <v>200</v>
      </c>
      <c r="C5" s="7" t="s">
        <v>201</v>
      </c>
      <c r="D5" s="7" t="s">
        <v>202</v>
      </c>
      <c r="E5" s="8" t="s">
        <v>210</v>
      </c>
      <c r="F5" s="8" t="s">
        <v>216</v>
      </c>
      <c r="G5" s="8" t="s">
        <v>230</v>
      </c>
      <c r="H5" s="8" t="s">
        <v>209</v>
      </c>
      <c r="I5" s="8" t="s">
        <v>231</v>
      </c>
      <c r="J5" s="8" t="s">
        <v>232</v>
      </c>
      <c r="K5" s="8" t="s">
        <v>233</v>
      </c>
      <c r="L5" s="8" t="s">
        <v>234</v>
      </c>
      <c r="M5" s="8" t="s">
        <v>208</v>
      </c>
      <c r="N5" s="9" t="s">
        <v>203</v>
      </c>
    </row>
    <row r="6" spans="1:14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x14ac:dyDescent="0.25">
      <c r="A7" s="10" t="s">
        <v>197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.75" x14ac:dyDescent="0.25">
      <c r="A8" s="3" t="s">
        <v>161</v>
      </c>
      <c r="B8" s="3" t="s">
        <v>0</v>
      </c>
      <c r="C8" s="3" t="s">
        <v>1</v>
      </c>
      <c r="D8" s="3" t="s">
        <v>2</v>
      </c>
      <c r="E8" s="3">
        <v>3</v>
      </c>
      <c r="F8" s="3">
        <v>1</v>
      </c>
      <c r="G8" s="3"/>
      <c r="H8" s="3">
        <v>2</v>
      </c>
      <c r="I8" s="3"/>
      <c r="J8" s="3">
        <v>1</v>
      </c>
      <c r="K8" s="3"/>
      <c r="L8" s="3"/>
      <c r="M8" s="3">
        <v>39</v>
      </c>
      <c r="N8" s="3">
        <v>46</v>
      </c>
    </row>
    <row r="9" spans="1:14" ht="15.75" x14ac:dyDescent="0.25">
      <c r="A9" s="3"/>
      <c r="B9" s="3"/>
      <c r="C9" s="3" t="s">
        <v>217</v>
      </c>
      <c r="D9" s="3" t="s">
        <v>2</v>
      </c>
      <c r="E9" s="3"/>
      <c r="F9" s="3"/>
      <c r="G9" s="3"/>
      <c r="H9" s="3">
        <v>1</v>
      </c>
      <c r="I9" s="3"/>
      <c r="J9" s="3"/>
      <c r="K9" s="3">
        <v>1</v>
      </c>
      <c r="L9" s="3"/>
      <c r="M9" s="3">
        <v>6</v>
      </c>
      <c r="N9" s="3">
        <v>8</v>
      </c>
    </row>
    <row r="10" spans="1:14" ht="15.75" x14ac:dyDescent="0.25">
      <c r="A10" s="3" t="s">
        <v>223</v>
      </c>
      <c r="B10" s="3"/>
      <c r="C10" s="3"/>
      <c r="D10" s="3"/>
      <c r="E10" s="3">
        <f t="shared" ref="E10:L10" si="0">SUM(E8:E9)</f>
        <v>3</v>
      </c>
      <c r="F10" s="3">
        <f t="shared" si="0"/>
        <v>1</v>
      </c>
      <c r="G10" s="3">
        <f t="shared" si="0"/>
        <v>0</v>
      </c>
      <c r="H10" s="3">
        <f t="shared" si="0"/>
        <v>3</v>
      </c>
      <c r="I10" s="3">
        <f t="shared" si="0"/>
        <v>0</v>
      </c>
      <c r="J10" s="3">
        <f t="shared" si="0"/>
        <v>1</v>
      </c>
      <c r="K10" s="3">
        <f t="shared" si="0"/>
        <v>1</v>
      </c>
      <c r="L10" s="3">
        <f t="shared" si="0"/>
        <v>0</v>
      </c>
      <c r="M10" s="3">
        <f>SUM(M8:M9)</f>
        <v>45</v>
      </c>
      <c r="N10" s="3">
        <f t="shared" ref="N10" si="1">SUM(N8:N9)</f>
        <v>54</v>
      </c>
    </row>
    <row r="11" spans="1:14" s="2" customFormat="1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.75" x14ac:dyDescent="0.25">
      <c r="A12" s="3" t="s">
        <v>162</v>
      </c>
      <c r="B12" s="3" t="s">
        <v>15</v>
      </c>
      <c r="C12" s="3" t="s">
        <v>4</v>
      </c>
      <c r="D12" s="3" t="s">
        <v>16</v>
      </c>
      <c r="E12" s="20">
        <v>3</v>
      </c>
      <c r="F12" s="20">
        <v>53</v>
      </c>
      <c r="G12" s="20"/>
      <c r="H12" s="20">
        <v>17</v>
      </c>
      <c r="I12" s="20">
        <v>2</v>
      </c>
      <c r="J12" s="20">
        <v>1</v>
      </c>
      <c r="K12" s="20">
        <v>9</v>
      </c>
      <c r="L12" s="20"/>
      <c r="M12" s="20">
        <v>107</v>
      </c>
      <c r="N12" s="3">
        <v>192</v>
      </c>
    </row>
    <row r="13" spans="1:14" ht="15.75" x14ac:dyDescent="0.25">
      <c r="A13" s="3"/>
      <c r="B13" s="3" t="s">
        <v>28</v>
      </c>
      <c r="C13" s="3" t="s">
        <v>4</v>
      </c>
      <c r="D13" s="3" t="s">
        <v>29</v>
      </c>
      <c r="E13" s="20">
        <v>1</v>
      </c>
      <c r="F13" s="20">
        <v>51</v>
      </c>
      <c r="G13" s="20"/>
      <c r="H13" s="20">
        <v>20</v>
      </c>
      <c r="I13" s="20"/>
      <c r="J13" s="20">
        <v>1</v>
      </c>
      <c r="K13" s="20">
        <v>6</v>
      </c>
      <c r="L13" s="20">
        <v>1</v>
      </c>
      <c r="M13" s="20">
        <v>82</v>
      </c>
      <c r="N13" s="3">
        <v>162</v>
      </c>
    </row>
    <row r="14" spans="1:14" ht="15.75" x14ac:dyDescent="0.25">
      <c r="A14" s="3"/>
      <c r="B14" s="3" t="s">
        <v>30</v>
      </c>
      <c r="C14" s="3" t="s">
        <v>4</v>
      </c>
      <c r="D14" s="3" t="s">
        <v>31</v>
      </c>
      <c r="E14" s="20">
        <v>3</v>
      </c>
      <c r="F14" s="20">
        <v>47</v>
      </c>
      <c r="G14" s="20"/>
      <c r="H14" s="20">
        <v>35</v>
      </c>
      <c r="I14" s="20">
        <v>2</v>
      </c>
      <c r="J14" s="20">
        <v>5</v>
      </c>
      <c r="K14" s="20">
        <v>6</v>
      </c>
      <c r="L14" s="20">
        <v>1</v>
      </c>
      <c r="M14" s="20">
        <v>73</v>
      </c>
      <c r="N14" s="3">
        <v>172</v>
      </c>
    </row>
    <row r="15" spans="1:14" ht="15.75" x14ac:dyDescent="0.25">
      <c r="A15" s="3"/>
      <c r="B15" s="3" t="s">
        <v>39</v>
      </c>
      <c r="C15" s="3" t="s">
        <v>4</v>
      </c>
      <c r="D15" s="3" t="s">
        <v>40</v>
      </c>
      <c r="E15" s="20"/>
      <c r="F15" s="20">
        <v>40</v>
      </c>
      <c r="G15" s="20"/>
      <c r="H15" s="20">
        <v>18</v>
      </c>
      <c r="I15" s="20"/>
      <c r="J15" s="20">
        <v>2</v>
      </c>
      <c r="K15" s="20">
        <v>9</v>
      </c>
      <c r="L15" s="20"/>
      <c r="M15" s="20">
        <v>95</v>
      </c>
      <c r="N15" s="3">
        <v>164</v>
      </c>
    </row>
    <row r="16" spans="1:14" ht="15.75" x14ac:dyDescent="0.25">
      <c r="A16" s="3"/>
      <c r="B16" s="3" t="s">
        <v>46</v>
      </c>
      <c r="C16" s="3" t="s">
        <v>4</v>
      </c>
      <c r="D16" s="3" t="s">
        <v>47</v>
      </c>
      <c r="E16" s="20">
        <v>2</v>
      </c>
      <c r="F16" s="20">
        <v>5</v>
      </c>
      <c r="G16" s="20"/>
      <c r="H16" s="20">
        <v>2</v>
      </c>
      <c r="I16" s="20"/>
      <c r="J16" s="20"/>
      <c r="K16" s="20">
        <v>1</v>
      </c>
      <c r="L16" s="20"/>
      <c r="M16" s="20">
        <v>35</v>
      </c>
      <c r="N16" s="3">
        <v>45</v>
      </c>
    </row>
    <row r="17" spans="1:14" ht="15.75" x14ac:dyDescent="0.25">
      <c r="A17" s="3" t="s">
        <v>224</v>
      </c>
      <c r="B17" s="3"/>
      <c r="C17" s="3"/>
      <c r="D17" s="3"/>
      <c r="E17" s="3">
        <f t="shared" ref="E17:G17" si="2">SUM(E12:E16)</f>
        <v>9</v>
      </c>
      <c r="F17" s="3">
        <f t="shared" si="2"/>
        <v>196</v>
      </c>
      <c r="G17" s="3">
        <f t="shared" si="2"/>
        <v>0</v>
      </c>
      <c r="H17" s="3">
        <f>SUM(H12:H16)</f>
        <v>92</v>
      </c>
      <c r="I17" s="3">
        <f t="shared" ref="I17:N17" si="3">SUM(I12:I16)</f>
        <v>4</v>
      </c>
      <c r="J17" s="3">
        <f t="shared" si="3"/>
        <v>9</v>
      </c>
      <c r="K17" s="3">
        <f t="shared" si="3"/>
        <v>31</v>
      </c>
      <c r="L17" s="3">
        <f t="shared" si="3"/>
        <v>2</v>
      </c>
      <c r="M17" s="3">
        <f t="shared" si="3"/>
        <v>392</v>
      </c>
      <c r="N17" s="3">
        <f t="shared" si="3"/>
        <v>735</v>
      </c>
    </row>
    <row r="18" spans="1:14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.75" x14ac:dyDescent="0.25">
      <c r="A19" s="3" t="s">
        <v>17</v>
      </c>
      <c r="B19" s="3" t="s">
        <v>10</v>
      </c>
      <c r="C19" s="3" t="s">
        <v>11</v>
      </c>
      <c r="D19" s="3" t="s">
        <v>12</v>
      </c>
      <c r="E19" s="3"/>
      <c r="F19" s="3"/>
      <c r="G19" s="3"/>
      <c r="H19" s="3"/>
      <c r="I19" s="3"/>
      <c r="J19" s="3"/>
      <c r="K19" s="3"/>
      <c r="L19" s="3"/>
      <c r="M19" s="3">
        <v>2</v>
      </c>
      <c r="N19" s="3">
        <v>2</v>
      </c>
    </row>
    <row r="20" spans="1:14" ht="15.75" x14ac:dyDescent="0.25">
      <c r="A20" s="3"/>
      <c r="B20" s="3"/>
      <c r="C20" s="3" t="s">
        <v>1</v>
      </c>
      <c r="D20" s="3" t="s">
        <v>12</v>
      </c>
      <c r="E20" s="3"/>
      <c r="F20" s="3"/>
      <c r="G20" s="3"/>
      <c r="H20" s="3"/>
      <c r="I20" s="3"/>
      <c r="J20" s="3"/>
      <c r="K20" s="3"/>
      <c r="L20" s="3"/>
      <c r="M20" s="3">
        <v>6</v>
      </c>
      <c r="N20" s="3">
        <v>6</v>
      </c>
    </row>
    <row r="21" spans="1:14" ht="15.75" x14ac:dyDescent="0.25">
      <c r="A21" s="3"/>
      <c r="B21" s="3" t="s">
        <v>13</v>
      </c>
      <c r="C21" s="3" t="s">
        <v>11</v>
      </c>
      <c r="D21" s="3" t="s">
        <v>14</v>
      </c>
      <c r="E21" s="3">
        <v>3</v>
      </c>
      <c r="F21" s="3">
        <v>12</v>
      </c>
      <c r="G21" s="3"/>
      <c r="H21" s="3">
        <v>7</v>
      </c>
      <c r="I21" s="3"/>
      <c r="J21" s="3">
        <v>2</v>
      </c>
      <c r="K21" s="3">
        <v>6</v>
      </c>
      <c r="L21" s="3"/>
      <c r="M21" s="3">
        <v>98</v>
      </c>
      <c r="N21" s="3">
        <v>128</v>
      </c>
    </row>
    <row r="22" spans="1:14" ht="15.75" x14ac:dyDescent="0.25">
      <c r="A22" s="3"/>
      <c r="B22" s="3" t="s">
        <v>22</v>
      </c>
      <c r="C22" s="3" t="s">
        <v>11</v>
      </c>
      <c r="D22" s="3" t="s">
        <v>23</v>
      </c>
      <c r="E22" s="3"/>
      <c r="F22" s="3"/>
      <c r="G22" s="3"/>
      <c r="H22" s="3">
        <v>1</v>
      </c>
      <c r="I22" s="3"/>
      <c r="J22" s="3"/>
      <c r="K22" s="3"/>
      <c r="L22" s="3"/>
      <c r="M22" s="3">
        <v>1</v>
      </c>
      <c r="N22" s="3">
        <v>2</v>
      </c>
    </row>
    <row r="23" spans="1:14" ht="15.75" x14ac:dyDescent="0.25">
      <c r="A23" s="3"/>
      <c r="B23" s="3"/>
      <c r="C23" s="3" t="s">
        <v>1</v>
      </c>
      <c r="D23" s="3" t="s">
        <v>23</v>
      </c>
      <c r="E23" s="3">
        <v>1</v>
      </c>
      <c r="F23" s="3"/>
      <c r="G23" s="3"/>
      <c r="H23" s="3">
        <v>1</v>
      </c>
      <c r="I23" s="3"/>
      <c r="J23" s="3"/>
      <c r="K23" s="3"/>
      <c r="L23" s="3">
        <v>1</v>
      </c>
      <c r="M23" s="3"/>
      <c r="N23" s="3">
        <v>3</v>
      </c>
    </row>
    <row r="24" spans="1:14" s="2" customFormat="1" ht="15.75" x14ac:dyDescent="0.25">
      <c r="A24" s="3"/>
      <c r="B24" s="3" t="s">
        <v>32</v>
      </c>
      <c r="C24" s="3" t="s">
        <v>11</v>
      </c>
      <c r="D24" s="3" t="s">
        <v>33</v>
      </c>
      <c r="E24" s="3"/>
      <c r="F24" s="3"/>
      <c r="G24" s="3"/>
      <c r="H24" s="3"/>
      <c r="I24" s="3"/>
      <c r="J24" s="3"/>
      <c r="K24" s="3"/>
      <c r="L24" s="3"/>
      <c r="M24" s="3">
        <v>7</v>
      </c>
      <c r="N24" s="3">
        <v>7</v>
      </c>
    </row>
    <row r="25" spans="1:14" ht="15.75" x14ac:dyDescent="0.25">
      <c r="A25" s="3"/>
      <c r="B25" s="3"/>
      <c r="C25" s="3" t="s">
        <v>1</v>
      </c>
      <c r="D25" s="3" t="s">
        <v>33</v>
      </c>
      <c r="E25" s="3"/>
      <c r="F25" s="3">
        <v>2</v>
      </c>
      <c r="G25" s="3"/>
      <c r="H25" s="3"/>
      <c r="I25" s="3">
        <v>1</v>
      </c>
      <c r="J25" s="3"/>
      <c r="K25" s="3"/>
      <c r="L25" s="3"/>
      <c r="M25" s="3">
        <v>10</v>
      </c>
      <c r="N25" s="3">
        <v>13</v>
      </c>
    </row>
    <row r="26" spans="1:14" ht="15.75" x14ac:dyDescent="0.25">
      <c r="A26" s="3"/>
      <c r="B26" s="3" t="s">
        <v>163</v>
      </c>
      <c r="C26" s="3" t="s">
        <v>11</v>
      </c>
      <c r="D26" s="3" t="s">
        <v>164</v>
      </c>
      <c r="E26" s="3"/>
      <c r="F26" s="3"/>
      <c r="G26" s="3"/>
      <c r="H26" s="3"/>
      <c r="I26" s="3"/>
      <c r="J26" s="3"/>
      <c r="K26" s="3"/>
      <c r="L26" s="3"/>
      <c r="M26" s="3">
        <v>2</v>
      </c>
      <c r="N26" s="3">
        <v>2</v>
      </c>
    </row>
    <row r="27" spans="1:14" ht="15.75" x14ac:dyDescent="0.25">
      <c r="A27" s="3"/>
      <c r="B27" s="3"/>
      <c r="C27" s="3" t="s">
        <v>1</v>
      </c>
      <c r="D27" s="3" t="s">
        <v>164</v>
      </c>
      <c r="E27" s="3"/>
      <c r="F27" s="3"/>
      <c r="G27" s="3"/>
      <c r="H27" s="3">
        <v>2</v>
      </c>
      <c r="I27" s="3"/>
      <c r="J27" s="3"/>
      <c r="K27" s="3"/>
      <c r="L27" s="3"/>
      <c r="M27" s="3">
        <v>6</v>
      </c>
      <c r="N27" s="3">
        <v>8</v>
      </c>
    </row>
    <row r="28" spans="1:14" ht="15.75" x14ac:dyDescent="0.25">
      <c r="A28" s="3" t="s">
        <v>225</v>
      </c>
      <c r="B28" s="3"/>
      <c r="C28" s="3"/>
      <c r="D28" s="3"/>
      <c r="E28" s="3">
        <v>4</v>
      </c>
      <c r="F28" s="3">
        <v>14</v>
      </c>
      <c r="G28" s="3"/>
      <c r="H28" s="3">
        <v>11</v>
      </c>
      <c r="I28" s="3">
        <v>1</v>
      </c>
      <c r="J28" s="3">
        <v>2</v>
      </c>
      <c r="K28" s="3">
        <v>6</v>
      </c>
      <c r="L28" s="3">
        <v>1</v>
      </c>
      <c r="M28" s="3">
        <v>132</v>
      </c>
      <c r="N28" s="3">
        <v>171</v>
      </c>
    </row>
    <row r="29" spans="1:14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 x14ac:dyDescent="0.25">
      <c r="A30" s="3" t="s">
        <v>19</v>
      </c>
      <c r="B30" s="3" t="s">
        <v>18</v>
      </c>
      <c r="C30" s="3" t="s">
        <v>4</v>
      </c>
      <c r="D30" s="3" t="s">
        <v>19</v>
      </c>
      <c r="E30" s="20">
        <v>1</v>
      </c>
      <c r="F30" s="20">
        <v>24</v>
      </c>
      <c r="G30" s="20"/>
      <c r="H30" s="20">
        <v>20</v>
      </c>
      <c r="I30" s="20">
        <v>4</v>
      </c>
      <c r="J30" s="20">
        <v>1</v>
      </c>
      <c r="K30" s="20">
        <v>5</v>
      </c>
      <c r="L30" s="20"/>
      <c r="M30" s="20">
        <v>111</v>
      </c>
      <c r="N30" s="3">
        <v>166</v>
      </c>
    </row>
    <row r="31" spans="1:14" ht="15.75" x14ac:dyDescent="0.25">
      <c r="A31" s="3"/>
      <c r="B31" s="3" t="s">
        <v>20</v>
      </c>
      <c r="C31" s="3" t="s">
        <v>1</v>
      </c>
      <c r="D31" s="3" t="s">
        <v>21</v>
      </c>
      <c r="E31" s="20">
        <v>1</v>
      </c>
      <c r="F31" s="20">
        <v>6</v>
      </c>
      <c r="G31" s="20"/>
      <c r="H31" s="20">
        <v>8</v>
      </c>
      <c r="I31" s="20"/>
      <c r="J31" s="20"/>
      <c r="K31" s="20">
        <v>2</v>
      </c>
      <c r="L31" s="20"/>
      <c r="M31" s="20">
        <v>28</v>
      </c>
      <c r="N31" s="3">
        <v>45</v>
      </c>
    </row>
    <row r="32" spans="1:14" ht="15.75" x14ac:dyDescent="0.25">
      <c r="A32" s="3"/>
      <c r="B32" s="3"/>
      <c r="C32" s="3" t="s">
        <v>217</v>
      </c>
      <c r="D32" s="3" t="s">
        <v>21</v>
      </c>
      <c r="E32" s="20"/>
      <c r="F32" s="20"/>
      <c r="G32" s="20"/>
      <c r="H32" s="20"/>
      <c r="I32" s="20"/>
      <c r="J32" s="20"/>
      <c r="K32" s="20">
        <v>2</v>
      </c>
      <c r="L32" s="20"/>
      <c r="M32" s="20">
        <v>5</v>
      </c>
      <c r="N32" s="3">
        <v>7</v>
      </c>
    </row>
    <row r="33" spans="1:14" ht="15.75" x14ac:dyDescent="0.25">
      <c r="A33" s="3"/>
      <c r="B33" s="3" t="s">
        <v>165</v>
      </c>
      <c r="C33" s="3" t="s">
        <v>4</v>
      </c>
      <c r="D33" s="3" t="s">
        <v>166</v>
      </c>
      <c r="E33" s="20"/>
      <c r="F33" s="20"/>
      <c r="G33" s="20"/>
      <c r="H33" s="20">
        <v>3</v>
      </c>
      <c r="I33" s="20"/>
      <c r="J33" s="20"/>
      <c r="K33" s="20">
        <v>1</v>
      </c>
      <c r="L33" s="20"/>
      <c r="M33" s="20">
        <v>10</v>
      </c>
      <c r="N33" s="3">
        <v>14</v>
      </c>
    </row>
    <row r="34" spans="1:14" ht="15.75" x14ac:dyDescent="0.25">
      <c r="A34" s="3" t="s">
        <v>226</v>
      </c>
      <c r="B34" s="3"/>
      <c r="C34" s="3"/>
      <c r="D34" s="3"/>
      <c r="E34" s="3">
        <f t="shared" ref="E34:L34" si="4">SUM(E30:E33)</f>
        <v>2</v>
      </c>
      <c r="F34" s="3">
        <f t="shared" si="4"/>
        <v>30</v>
      </c>
      <c r="G34" s="3">
        <f t="shared" si="4"/>
        <v>0</v>
      </c>
      <c r="H34" s="3">
        <f t="shared" si="4"/>
        <v>31</v>
      </c>
      <c r="I34" s="3">
        <f t="shared" si="4"/>
        <v>4</v>
      </c>
      <c r="J34" s="3">
        <f t="shared" si="4"/>
        <v>1</v>
      </c>
      <c r="K34" s="3">
        <f t="shared" si="4"/>
        <v>10</v>
      </c>
      <c r="L34" s="3">
        <f t="shared" si="4"/>
        <v>0</v>
      </c>
      <c r="M34" s="3">
        <f>SUM(M30:M33)</f>
        <v>154</v>
      </c>
      <c r="N34" s="3">
        <f t="shared" ref="N34" si="5">SUM(N30:N33)</f>
        <v>232</v>
      </c>
    </row>
    <row r="35" spans="1:14" ht="15.7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s="2" customFormat="1" ht="15.75" x14ac:dyDescent="0.25">
      <c r="A36" s="3" t="s">
        <v>159</v>
      </c>
      <c r="B36" s="3" t="s">
        <v>6</v>
      </c>
      <c r="C36" s="3" t="s">
        <v>4</v>
      </c>
      <c r="D36" s="3" t="s">
        <v>7</v>
      </c>
      <c r="E36" s="20"/>
      <c r="F36" s="20">
        <v>1</v>
      </c>
      <c r="G36" s="20"/>
      <c r="H36" s="20">
        <v>2</v>
      </c>
      <c r="I36" s="20"/>
      <c r="J36" s="20"/>
      <c r="K36" s="20">
        <v>1</v>
      </c>
      <c r="L36" s="20"/>
      <c r="M36" s="20">
        <v>21</v>
      </c>
      <c r="N36" s="3">
        <v>25</v>
      </c>
    </row>
    <row r="37" spans="1:14" ht="15.75" x14ac:dyDescent="0.25">
      <c r="A37" s="3"/>
      <c r="B37" s="3" t="s">
        <v>8</v>
      </c>
      <c r="C37" s="3" t="s">
        <v>4</v>
      </c>
      <c r="D37" s="3" t="s">
        <v>9</v>
      </c>
      <c r="E37" s="20">
        <v>1</v>
      </c>
      <c r="F37" s="20">
        <v>24</v>
      </c>
      <c r="G37" s="20"/>
      <c r="H37" s="20">
        <v>11</v>
      </c>
      <c r="I37" s="20">
        <v>1</v>
      </c>
      <c r="J37" s="20"/>
      <c r="K37" s="20">
        <v>7</v>
      </c>
      <c r="L37" s="20">
        <v>1</v>
      </c>
      <c r="M37" s="20">
        <v>73</v>
      </c>
      <c r="N37" s="3">
        <v>118</v>
      </c>
    </row>
    <row r="38" spans="1:14" ht="15.75" x14ac:dyDescent="0.25">
      <c r="A38" s="3"/>
      <c r="B38" s="3" t="s">
        <v>43</v>
      </c>
      <c r="C38" s="3" t="s">
        <v>11</v>
      </c>
      <c r="D38" s="3" t="s">
        <v>44</v>
      </c>
      <c r="E38" s="20"/>
      <c r="F38" s="20">
        <v>3</v>
      </c>
      <c r="G38" s="20"/>
      <c r="H38" s="20">
        <v>4</v>
      </c>
      <c r="I38" s="20"/>
      <c r="J38" s="20">
        <v>1</v>
      </c>
      <c r="K38" s="20"/>
      <c r="L38" s="20">
        <v>1</v>
      </c>
      <c r="M38" s="20">
        <v>13</v>
      </c>
      <c r="N38" s="3">
        <v>22</v>
      </c>
    </row>
    <row r="39" spans="1:14" ht="15.75" x14ac:dyDescent="0.25">
      <c r="A39" s="3"/>
      <c r="B39" s="3" t="s">
        <v>213</v>
      </c>
      <c r="C39" s="3" t="s">
        <v>11</v>
      </c>
      <c r="D39" s="3" t="s">
        <v>214</v>
      </c>
      <c r="E39" s="20"/>
      <c r="F39" s="20"/>
      <c r="G39" s="20"/>
      <c r="H39" s="20">
        <v>1</v>
      </c>
      <c r="I39" s="20"/>
      <c r="J39" s="20"/>
      <c r="K39" s="20"/>
      <c r="L39" s="20"/>
      <c r="M39" s="20">
        <v>1</v>
      </c>
      <c r="N39" s="3">
        <v>2</v>
      </c>
    </row>
    <row r="40" spans="1:14" ht="15.75" x14ac:dyDescent="0.25">
      <c r="A40" s="3"/>
      <c r="B40" s="3" t="s">
        <v>167</v>
      </c>
      <c r="C40" s="3" t="s">
        <v>11</v>
      </c>
      <c r="D40" s="3" t="s">
        <v>168</v>
      </c>
      <c r="E40" s="20">
        <v>1</v>
      </c>
      <c r="F40" s="20"/>
      <c r="G40" s="20"/>
      <c r="H40" s="20">
        <v>2</v>
      </c>
      <c r="I40" s="20"/>
      <c r="J40" s="20"/>
      <c r="K40" s="20"/>
      <c r="L40" s="20"/>
      <c r="M40" s="20">
        <v>10</v>
      </c>
      <c r="N40" s="3">
        <v>13</v>
      </c>
    </row>
    <row r="41" spans="1:14" ht="15.75" x14ac:dyDescent="0.25">
      <c r="A41" s="3"/>
      <c r="B41" s="3" t="s">
        <v>169</v>
      </c>
      <c r="C41" s="3" t="s">
        <v>11</v>
      </c>
      <c r="D41" s="3" t="s">
        <v>170</v>
      </c>
      <c r="E41" s="20"/>
      <c r="F41" s="20"/>
      <c r="G41" s="20"/>
      <c r="H41" s="20"/>
      <c r="I41" s="20"/>
      <c r="J41" s="20"/>
      <c r="K41" s="20"/>
      <c r="L41" s="20"/>
      <c r="M41" s="20">
        <v>5</v>
      </c>
      <c r="N41" s="3">
        <v>5</v>
      </c>
    </row>
    <row r="42" spans="1:14" ht="15.75" x14ac:dyDescent="0.25">
      <c r="A42" s="3" t="s">
        <v>227</v>
      </c>
      <c r="B42" s="3"/>
      <c r="C42" s="3"/>
      <c r="D42" s="3"/>
      <c r="E42" s="3">
        <f t="shared" ref="E42:L42" si="6">SUM(E36:E41)</f>
        <v>2</v>
      </c>
      <c r="F42" s="3">
        <f t="shared" si="6"/>
        <v>28</v>
      </c>
      <c r="G42" s="3">
        <f t="shared" si="6"/>
        <v>0</v>
      </c>
      <c r="H42" s="3">
        <f t="shared" si="6"/>
        <v>20</v>
      </c>
      <c r="I42" s="3">
        <f t="shared" si="6"/>
        <v>1</v>
      </c>
      <c r="J42" s="3">
        <f t="shared" si="6"/>
        <v>1</v>
      </c>
      <c r="K42" s="3">
        <f t="shared" si="6"/>
        <v>8</v>
      </c>
      <c r="L42" s="3">
        <f t="shared" si="6"/>
        <v>2</v>
      </c>
      <c r="M42" s="3">
        <f>SUM(M36:M41)</f>
        <v>123</v>
      </c>
      <c r="N42" s="3">
        <f t="shared" ref="N42" si="7">SUM(N36:N41)</f>
        <v>185</v>
      </c>
    </row>
    <row r="43" spans="1:14" s="2" customFormat="1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x14ac:dyDescent="0.25">
      <c r="A44" s="3" t="s">
        <v>27</v>
      </c>
      <c r="B44" s="3" t="s">
        <v>26</v>
      </c>
      <c r="C44" s="3" t="s">
        <v>11</v>
      </c>
      <c r="D44" s="3" t="s">
        <v>27</v>
      </c>
      <c r="E44" s="20">
        <v>3</v>
      </c>
      <c r="F44" s="20">
        <v>7</v>
      </c>
      <c r="G44" s="20">
        <v>1</v>
      </c>
      <c r="H44" s="20">
        <v>6</v>
      </c>
      <c r="I44" s="20"/>
      <c r="J44" s="20">
        <v>2</v>
      </c>
      <c r="K44" s="20"/>
      <c r="L44" s="20"/>
      <c r="M44" s="20">
        <v>38</v>
      </c>
      <c r="N44" s="3">
        <v>57</v>
      </c>
    </row>
    <row r="45" spans="1:14" ht="15.7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x14ac:dyDescent="0.25">
      <c r="A46" s="3" t="s">
        <v>218</v>
      </c>
      <c r="B46" s="3" t="s">
        <v>24</v>
      </c>
      <c r="C46" s="3" t="s">
        <v>4</v>
      </c>
      <c r="D46" s="3" t="s">
        <v>25</v>
      </c>
      <c r="E46" s="20"/>
      <c r="F46" s="20">
        <v>2</v>
      </c>
      <c r="G46" s="20"/>
      <c r="H46" s="20">
        <v>1</v>
      </c>
      <c r="I46" s="20"/>
      <c r="J46" s="20">
        <v>2</v>
      </c>
      <c r="K46" s="20">
        <v>1</v>
      </c>
      <c r="L46" s="20"/>
      <c r="M46" s="20">
        <v>5</v>
      </c>
      <c r="N46" s="3">
        <v>11</v>
      </c>
    </row>
    <row r="47" spans="1:14" ht="15.75" x14ac:dyDescent="0.25">
      <c r="A47" s="3"/>
      <c r="B47" s="3" t="s">
        <v>148</v>
      </c>
      <c r="C47" s="3" t="s">
        <v>1</v>
      </c>
      <c r="D47" s="3" t="s">
        <v>149</v>
      </c>
      <c r="E47" s="20"/>
      <c r="F47" s="20">
        <v>1</v>
      </c>
      <c r="G47" s="20">
        <v>1</v>
      </c>
      <c r="H47" s="20"/>
      <c r="I47" s="20"/>
      <c r="J47" s="20"/>
      <c r="K47" s="20"/>
      <c r="L47" s="20"/>
      <c r="M47" s="20">
        <v>2</v>
      </c>
      <c r="N47" s="3">
        <v>4</v>
      </c>
    </row>
    <row r="48" spans="1:14" ht="15.75" x14ac:dyDescent="0.25">
      <c r="A48" s="3"/>
      <c r="B48" s="3" t="s">
        <v>45</v>
      </c>
      <c r="C48" s="3" t="s">
        <v>4</v>
      </c>
      <c r="D48" s="3" t="s">
        <v>219</v>
      </c>
      <c r="E48" s="20"/>
      <c r="F48" s="20">
        <v>3</v>
      </c>
      <c r="G48" s="20"/>
      <c r="H48" s="20">
        <v>2</v>
      </c>
      <c r="I48" s="20"/>
      <c r="J48" s="20"/>
      <c r="K48" s="20"/>
      <c r="L48" s="20"/>
      <c r="M48" s="20">
        <v>1</v>
      </c>
      <c r="N48" s="3">
        <v>6</v>
      </c>
    </row>
    <row r="49" spans="1:14" ht="15.75" x14ac:dyDescent="0.25">
      <c r="A49" s="3"/>
      <c r="B49" s="3" t="s">
        <v>258</v>
      </c>
      <c r="C49" s="3" t="s">
        <v>4</v>
      </c>
      <c r="D49" s="3" t="s">
        <v>259</v>
      </c>
      <c r="E49" s="20"/>
      <c r="F49" s="20">
        <v>2</v>
      </c>
      <c r="G49" s="20"/>
      <c r="H49" s="20">
        <v>3</v>
      </c>
      <c r="I49" s="20"/>
      <c r="J49" s="20"/>
      <c r="K49" s="20"/>
      <c r="L49" s="20"/>
      <c r="M49" s="20">
        <v>10</v>
      </c>
      <c r="N49" s="3">
        <v>15</v>
      </c>
    </row>
    <row r="50" spans="1:14" ht="15.75" x14ac:dyDescent="0.25">
      <c r="A50" s="3"/>
      <c r="B50" s="3" t="s">
        <v>150</v>
      </c>
      <c r="C50" s="3" t="s">
        <v>1</v>
      </c>
      <c r="D50" s="3" t="s">
        <v>151</v>
      </c>
      <c r="E50" s="20"/>
      <c r="F50" s="20"/>
      <c r="G50" s="20"/>
      <c r="H50" s="20">
        <v>3</v>
      </c>
      <c r="I50" s="20"/>
      <c r="J50" s="20"/>
      <c r="K50" s="20"/>
      <c r="L50" s="20"/>
      <c r="M50" s="20">
        <v>2</v>
      </c>
      <c r="N50" s="3">
        <v>5</v>
      </c>
    </row>
    <row r="51" spans="1:14" ht="15.75" x14ac:dyDescent="0.25">
      <c r="A51" s="3" t="s">
        <v>228</v>
      </c>
      <c r="B51" s="3"/>
      <c r="C51" s="3"/>
      <c r="D51" s="3"/>
      <c r="E51" s="3"/>
      <c r="F51" s="3">
        <v>8</v>
      </c>
      <c r="G51" s="3">
        <v>1</v>
      </c>
      <c r="H51" s="3">
        <v>9</v>
      </c>
      <c r="I51" s="3"/>
      <c r="J51" s="3">
        <v>2</v>
      </c>
      <c r="K51" s="3">
        <v>1</v>
      </c>
      <c r="L51" s="3"/>
      <c r="M51" s="3">
        <v>20</v>
      </c>
      <c r="N51" s="3">
        <v>41</v>
      </c>
    </row>
    <row r="52" spans="1:14" ht="15.7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 x14ac:dyDescent="0.25">
      <c r="A53" s="3" t="s">
        <v>38</v>
      </c>
      <c r="B53" s="3" t="s">
        <v>34</v>
      </c>
      <c r="C53" s="3" t="s">
        <v>35</v>
      </c>
      <c r="D53" s="3" t="s">
        <v>36</v>
      </c>
      <c r="E53" s="20">
        <v>1</v>
      </c>
      <c r="F53" s="20">
        <v>7</v>
      </c>
      <c r="G53" s="20"/>
      <c r="H53" s="20">
        <v>7</v>
      </c>
      <c r="I53" s="20"/>
      <c r="J53" s="20"/>
      <c r="K53" s="20">
        <v>3</v>
      </c>
      <c r="L53" s="20"/>
      <c r="M53" s="20">
        <v>54</v>
      </c>
      <c r="N53" s="3">
        <v>72</v>
      </c>
    </row>
    <row r="54" spans="1:14" s="2" customFormat="1" ht="15.75" x14ac:dyDescent="0.25">
      <c r="A54" s="3"/>
      <c r="B54" s="3" t="s">
        <v>37</v>
      </c>
      <c r="C54" s="3" t="s">
        <v>4</v>
      </c>
      <c r="D54" s="3" t="s">
        <v>38</v>
      </c>
      <c r="E54" s="20">
        <v>1</v>
      </c>
      <c r="F54" s="20">
        <v>4</v>
      </c>
      <c r="G54" s="20"/>
      <c r="H54" s="20">
        <v>1</v>
      </c>
      <c r="I54" s="20"/>
      <c r="J54" s="20"/>
      <c r="K54" s="20"/>
      <c r="L54" s="20"/>
      <c r="M54" s="20">
        <v>32</v>
      </c>
      <c r="N54" s="3">
        <v>38</v>
      </c>
    </row>
    <row r="55" spans="1:14" ht="15.75" x14ac:dyDescent="0.25">
      <c r="A55" s="3" t="s">
        <v>229</v>
      </c>
      <c r="B55" s="3"/>
      <c r="C55" s="3"/>
      <c r="D55" s="3"/>
      <c r="E55" s="3">
        <v>2</v>
      </c>
      <c r="F55" s="3">
        <v>11</v>
      </c>
      <c r="G55" s="3"/>
      <c r="H55" s="3">
        <v>8</v>
      </c>
      <c r="I55" s="3"/>
      <c r="J55" s="3"/>
      <c r="K55" s="3">
        <v>3</v>
      </c>
      <c r="L55" s="3"/>
      <c r="M55" s="3">
        <v>86</v>
      </c>
      <c r="N55" s="3">
        <v>110</v>
      </c>
    </row>
    <row r="56" spans="1:14" ht="15.7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75" x14ac:dyDescent="0.25">
      <c r="A57" s="3" t="s">
        <v>190</v>
      </c>
      <c r="B57" s="3" t="s">
        <v>41</v>
      </c>
      <c r="C57" s="3" t="s">
        <v>4</v>
      </c>
      <c r="D57" s="3" t="s">
        <v>42</v>
      </c>
      <c r="E57" s="3"/>
      <c r="F57" s="3">
        <v>4</v>
      </c>
      <c r="G57" s="3"/>
      <c r="H57" s="3">
        <v>1</v>
      </c>
      <c r="I57" s="3"/>
      <c r="J57" s="3"/>
      <c r="K57" s="3">
        <v>1</v>
      </c>
      <c r="L57" s="3"/>
      <c r="M57" s="3">
        <v>8</v>
      </c>
      <c r="N57" s="3">
        <v>14</v>
      </c>
    </row>
    <row r="58" spans="1:14" ht="15.7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 x14ac:dyDescent="0.25">
      <c r="A59" s="3" t="s">
        <v>215</v>
      </c>
      <c r="B59" s="3" t="s">
        <v>3</v>
      </c>
      <c r="C59" s="3" t="s">
        <v>4</v>
      </c>
      <c r="D59" s="3" t="s">
        <v>5</v>
      </c>
      <c r="E59" s="19"/>
      <c r="F59" s="19">
        <v>7</v>
      </c>
      <c r="G59" s="19"/>
      <c r="H59" s="19">
        <v>4</v>
      </c>
      <c r="I59" s="19"/>
      <c r="J59" s="19"/>
      <c r="K59" s="19">
        <v>2</v>
      </c>
      <c r="L59" s="19"/>
      <c r="M59" s="19">
        <v>18</v>
      </c>
      <c r="N59" s="3">
        <v>31</v>
      </c>
    </row>
    <row r="60" spans="1:14" ht="15.7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x14ac:dyDescent="0.25">
      <c r="A61" s="3" t="s">
        <v>49</v>
      </c>
      <c r="B61" s="3" t="s">
        <v>48</v>
      </c>
      <c r="C61" s="3" t="s">
        <v>4</v>
      </c>
      <c r="D61" s="3" t="s">
        <v>49</v>
      </c>
      <c r="E61" s="19">
        <v>2</v>
      </c>
      <c r="F61" s="19">
        <v>19</v>
      </c>
      <c r="G61" s="19">
        <v>1</v>
      </c>
      <c r="H61" s="19">
        <v>8</v>
      </c>
      <c r="I61" s="19"/>
      <c r="J61" s="19">
        <v>2</v>
      </c>
      <c r="K61" s="19">
        <v>4</v>
      </c>
      <c r="L61" s="19"/>
      <c r="M61" s="19">
        <v>36</v>
      </c>
      <c r="N61" s="3">
        <v>72</v>
      </c>
    </row>
    <row r="62" spans="1:14" ht="15.75" x14ac:dyDescent="0.25">
      <c r="A62" s="6"/>
      <c r="B62" s="6"/>
      <c r="C62" s="6"/>
      <c r="D62" s="6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5.75" x14ac:dyDescent="0.25">
      <c r="A63" s="10" t="s">
        <v>197</v>
      </c>
      <c r="B63" s="6"/>
      <c r="C63" s="6"/>
      <c r="D63" s="6"/>
      <c r="E63" s="12">
        <f t="shared" ref="E63:L63" si="8">SUM(E61,E59,E57,E55,E51,E44,E42,E34,E28,E17,E10)</f>
        <v>27</v>
      </c>
      <c r="F63" s="12">
        <f t="shared" si="8"/>
        <v>325</v>
      </c>
      <c r="G63" s="12">
        <f t="shared" si="8"/>
        <v>3</v>
      </c>
      <c r="H63" s="12">
        <f t="shared" si="8"/>
        <v>193</v>
      </c>
      <c r="I63" s="12">
        <f t="shared" si="8"/>
        <v>10</v>
      </c>
      <c r="J63" s="12">
        <f t="shared" si="8"/>
        <v>20</v>
      </c>
      <c r="K63" s="12">
        <f t="shared" si="8"/>
        <v>67</v>
      </c>
      <c r="L63" s="12">
        <f t="shared" si="8"/>
        <v>5</v>
      </c>
      <c r="M63" s="12">
        <f>SUM(M61,M59,M57,M55,M51,M44,M42,M34,M28,M17,M10)</f>
        <v>1052</v>
      </c>
      <c r="N63" s="12">
        <f t="shared" ref="N63" si="9">SUM(N61,N59,N57,N55,N51,N44,N42,N34,N28,N17,N10)</f>
        <v>1702</v>
      </c>
    </row>
    <row r="64" spans="1:14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5.75" x14ac:dyDescent="0.25">
      <c r="A65" s="10" t="s">
        <v>198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.75" x14ac:dyDescent="0.25">
      <c r="A66" s="3" t="s">
        <v>235</v>
      </c>
      <c r="B66" s="3" t="s">
        <v>152</v>
      </c>
      <c r="C66" s="3" t="s">
        <v>128</v>
      </c>
      <c r="D66" s="3" t="s">
        <v>153</v>
      </c>
      <c r="E66" s="20"/>
      <c r="F66" s="20">
        <v>4</v>
      </c>
      <c r="G66" s="20"/>
      <c r="H66" s="20">
        <v>3</v>
      </c>
      <c r="I66" s="20"/>
      <c r="J66" s="20">
        <v>2</v>
      </c>
      <c r="K66" s="20"/>
      <c r="L66" s="20"/>
      <c r="M66" s="20">
        <v>6</v>
      </c>
      <c r="N66" s="20">
        <f>SUM(E66:M66)</f>
        <v>15</v>
      </c>
    </row>
    <row r="67" spans="1:14" ht="15.75" x14ac:dyDescent="0.25">
      <c r="A67" s="3"/>
      <c r="B67" s="3"/>
      <c r="C67" s="3" t="s">
        <v>220</v>
      </c>
      <c r="D67" s="3" t="s">
        <v>153</v>
      </c>
      <c r="E67" s="20"/>
      <c r="F67" s="20">
        <v>1</v>
      </c>
      <c r="G67" s="20"/>
      <c r="H67" s="20"/>
      <c r="I67" s="20"/>
      <c r="J67" s="20"/>
      <c r="K67" s="20"/>
      <c r="L67" s="20"/>
      <c r="M67" s="20">
        <v>3</v>
      </c>
      <c r="N67" s="20">
        <f t="shared" ref="N67:N71" si="10">SUM(E67:M67)</f>
        <v>4</v>
      </c>
    </row>
    <row r="68" spans="1:14" ht="15.75" x14ac:dyDescent="0.25">
      <c r="A68" s="3"/>
      <c r="B68" s="3" t="s">
        <v>50</v>
      </c>
      <c r="C68" s="3" t="s">
        <v>51</v>
      </c>
      <c r="D68" s="3" t="s">
        <v>52</v>
      </c>
      <c r="E68" s="20"/>
      <c r="F68" s="20"/>
      <c r="G68" s="20"/>
      <c r="H68" s="20">
        <v>1</v>
      </c>
      <c r="I68" s="20"/>
      <c r="J68" s="20"/>
      <c r="K68" s="20"/>
      <c r="L68" s="20"/>
      <c r="M68" s="20"/>
      <c r="N68" s="20">
        <f t="shared" si="10"/>
        <v>1</v>
      </c>
    </row>
    <row r="69" spans="1:14" ht="15.75" x14ac:dyDescent="0.25">
      <c r="A69" s="3"/>
      <c r="B69" s="3" t="s">
        <v>130</v>
      </c>
      <c r="C69" s="3" t="s">
        <v>128</v>
      </c>
      <c r="D69" s="3" t="s">
        <v>131</v>
      </c>
      <c r="E69" s="20"/>
      <c r="F69" s="20">
        <v>2</v>
      </c>
      <c r="G69" s="20"/>
      <c r="H69" s="20"/>
      <c r="I69" s="20"/>
      <c r="J69" s="20"/>
      <c r="K69" s="20"/>
      <c r="L69" s="20"/>
      <c r="M69" s="20">
        <v>15</v>
      </c>
      <c r="N69" s="20">
        <f t="shared" si="10"/>
        <v>17</v>
      </c>
    </row>
    <row r="70" spans="1:14" ht="15.75" x14ac:dyDescent="0.25">
      <c r="A70" s="3"/>
      <c r="B70" s="3"/>
      <c r="C70" s="3" t="s">
        <v>220</v>
      </c>
      <c r="D70" s="3" t="s">
        <v>131</v>
      </c>
      <c r="E70" s="20"/>
      <c r="F70" s="20"/>
      <c r="G70" s="20"/>
      <c r="H70" s="20">
        <v>1</v>
      </c>
      <c r="I70" s="20"/>
      <c r="J70" s="20"/>
      <c r="K70" s="20"/>
      <c r="L70" s="20"/>
      <c r="M70" s="20">
        <v>2</v>
      </c>
      <c r="N70" s="20">
        <f t="shared" si="10"/>
        <v>3</v>
      </c>
    </row>
    <row r="71" spans="1:14" ht="15.75" x14ac:dyDescent="0.25">
      <c r="A71" s="3"/>
      <c r="B71" s="3" t="s">
        <v>240</v>
      </c>
      <c r="C71" s="3" t="s">
        <v>128</v>
      </c>
      <c r="D71" s="3" t="s">
        <v>241</v>
      </c>
      <c r="E71" s="20"/>
      <c r="F71" s="20">
        <v>2</v>
      </c>
      <c r="G71" s="20"/>
      <c r="H71" s="20"/>
      <c r="I71" s="20"/>
      <c r="J71" s="20"/>
      <c r="K71" s="20"/>
      <c r="L71" s="20"/>
      <c r="M71" s="20">
        <v>2</v>
      </c>
      <c r="N71" s="20">
        <f t="shared" si="10"/>
        <v>4</v>
      </c>
    </row>
    <row r="72" spans="1:14" ht="15.75" x14ac:dyDescent="0.25">
      <c r="A72" s="3" t="s">
        <v>236</v>
      </c>
      <c r="B72" s="3"/>
      <c r="C72" s="3"/>
      <c r="D72" s="3"/>
      <c r="E72" s="20">
        <f t="shared" ref="E72:M72" si="11">SUM(E66:E71)</f>
        <v>0</v>
      </c>
      <c r="F72" s="20">
        <f t="shared" si="11"/>
        <v>9</v>
      </c>
      <c r="G72" s="20">
        <f t="shared" si="11"/>
        <v>0</v>
      </c>
      <c r="H72" s="20">
        <f t="shared" si="11"/>
        <v>5</v>
      </c>
      <c r="I72" s="20">
        <f t="shared" si="11"/>
        <v>0</v>
      </c>
      <c r="J72" s="20">
        <f t="shared" si="11"/>
        <v>2</v>
      </c>
      <c r="K72" s="20">
        <f t="shared" si="11"/>
        <v>0</v>
      </c>
      <c r="L72" s="20">
        <f t="shared" si="11"/>
        <v>0</v>
      </c>
      <c r="M72" s="20">
        <f t="shared" si="11"/>
        <v>28</v>
      </c>
      <c r="N72" s="20">
        <f>SUM(N66:N71)</f>
        <v>44</v>
      </c>
    </row>
    <row r="73" spans="1:14" ht="15.7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x14ac:dyDescent="0.25">
      <c r="A74" s="3" t="s">
        <v>221</v>
      </c>
      <c r="B74" s="3" t="s">
        <v>127</v>
      </c>
      <c r="C74" s="3" t="s">
        <v>128</v>
      </c>
      <c r="D74" s="3" t="s">
        <v>129</v>
      </c>
      <c r="E74" s="20">
        <v>4</v>
      </c>
      <c r="F74" s="20">
        <v>18</v>
      </c>
      <c r="G74" s="20"/>
      <c r="H74" s="20">
        <v>12</v>
      </c>
      <c r="I74" s="20">
        <v>1</v>
      </c>
      <c r="J74" s="20"/>
      <c r="K74" s="20">
        <v>3</v>
      </c>
      <c r="L74" s="20">
        <v>1</v>
      </c>
      <c r="M74" s="20">
        <v>134</v>
      </c>
      <c r="N74" s="3">
        <v>173</v>
      </c>
    </row>
    <row r="75" spans="1:14" ht="15.75" x14ac:dyDescent="0.25">
      <c r="A75" s="3"/>
      <c r="B75" s="3" t="s">
        <v>177</v>
      </c>
      <c r="C75" s="3" t="s">
        <v>128</v>
      </c>
      <c r="D75" s="3" t="s">
        <v>178</v>
      </c>
      <c r="E75" s="20"/>
      <c r="F75" s="20">
        <v>1</v>
      </c>
      <c r="G75" s="20"/>
      <c r="H75" s="20">
        <v>1</v>
      </c>
      <c r="I75" s="20"/>
      <c r="J75" s="20"/>
      <c r="K75" s="20"/>
      <c r="L75" s="20"/>
      <c r="M75" s="20">
        <v>9</v>
      </c>
      <c r="N75" s="3">
        <v>11</v>
      </c>
    </row>
    <row r="76" spans="1:14" ht="15.75" x14ac:dyDescent="0.25">
      <c r="A76" s="3"/>
      <c r="B76" s="3" t="s">
        <v>171</v>
      </c>
      <c r="C76" s="3" t="s">
        <v>128</v>
      </c>
      <c r="D76" s="3" t="s">
        <v>172</v>
      </c>
      <c r="E76" s="20"/>
      <c r="F76" s="20">
        <v>2</v>
      </c>
      <c r="G76" s="20"/>
      <c r="H76" s="20">
        <v>1</v>
      </c>
      <c r="I76" s="20"/>
      <c r="J76" s="20"/>
      <c r="K76" s="20"/>
      <c r="L76" s="20"/>
      <c r="M76" s="20">
        <v>9</v>
      </c>
      <c r="N76" s="3">
        <v>12</v>
      </c>
    </row>
    <row r="77" spans="1:14" ht="15.75" x14ac:dyDescent="0.25">
      <c r="A77" s="3"/>
      <c r="B77" s="3" t="s">
        <v>179</v>
      </c>
      <c r="C77" s="3" t="s">
        <v>128</v>
      </c>
      <c r="D77" s="3" t="s">
        <v>180</v>
      </c>
      <c r="E77" s="20"/>
      <c r="F77" s="20"/>
      <c r="G77" s="20"/>
      <c r="H77" s="20">
        <v>1</v>
      </c>
      <c r="I77" s="20"/>
      <c r="J77" s="20"/>
      <c r="K77" s="20"/>
      <c r="L77" s="20"/>
      <c r="M77" s="20"/>
      <c r="N77" s="3">
        <v>1</v>
      </c>
    </row>
    <row r="78" spans="1:14" ht="15.75" x14ac:dyDescent="0.25">
      <c r="A78" s="3"/>
      <c r="B78" s="3" t="s">
        <v>181</v>
      </c>
      <c r="C78" s="3" t="s">
        <v>128</v>
      </c>
      <c r="D78" s="3" t="s">
        <v>182</v>
      </c>
      <c r="E78" s="20"/>
      <c r="F78" s="20">
        <v>1</v>
      </c>
      <c r="G78" s="20"/>
      <c r="H78" s="20"/>
      <c r="I78" s="20"/>
      <c r="J78" s="20"/>
      <c r="K78" s="20"/>
      <c r="L78" s="20"/>
      <c r="M78" s="20">
        <v>7</v>
      </c>
      <c r="N78" s="3">
        <v>8</v>
      </c>
    </row>
    <row r="79" spans="1:14" s="2" customFormat="1" ht="15.75" x14ac:dyDescent="0.25">
      <c r="A79" s="3"/>
      <c r="B79" s="3" t="s">
        <v>173</v>
      </c>
      <c r="C79" s="3" t="s">
        <v>128</v>
      </c>
      <c r="D79" s="3" t="s">
        <v>174</v>
      </c>
      <c r="E79" s="20"/>
      <c r="F79" s="20">
        <v>15</v>
      </c>
      <c r="G79" s="20"/>
      <c r="H79" s="20">
        <v>14</v>
      </c>
      <c r="I79" s="20"/>
      <c r="J79" s="20"/>
      <c r="K79" s="20">
        <v>4</v>
      </c>
      <c r="L79" s="20"/>
      <c r="M79" s="20">
        <v>81</v>
      </c>
      <c r="N79" s="3">
        <v>114</v>
      </c>
    </row>
    <row r="80" spans="1:14" ht="15.75" x14ac:dyDescent="0.25">
      <c r="A80" s="3"/>
      <c r="B80" s="3" t="s">
        <v>175</v>
      </c>
      <c r="C80" s="3" t="s">
        <v>128</v>
      </c>
      <c r="D80" s="3" t="s">
        <v>176</v>
      </c>
      <c r="E80" s="20"/>
      <c r="F80" s="20">
        <v>19</v>
      </c>
      <c r="G80" s="20"/>
      <c r="H80" s="20">
        <v>8</v>
      </c>
      <c r="I80" s="20"/>
      <c r="J80" s="20"/>
      <c r="K80" s="20">
        <v>2</v>
      </c>
      <c r="L80" s="20"/>
      <c r="M80" s="20">
        <v>46</v>
      </c>
      <c r="N80" s="3">
        <v>75</v>
      </c>
    </row>
    <row r="81" spans="1:14" ht="15.75" x14ac:dyDescent="0.25">
      <c r="A81" s="3" t="s">
        <v>237</v>
      </c>
      <c r="B81" s="3"/>
      <c r="C81" s="3"/>
      <c r="D81" s="3"/>
      <c r="E81" s="3">
        <f t="shared" ref="E81:L81" si="12">SUM(E74:E80)</f>
        <v>4</v>
      </c>
      <c r="F81" s="3">
        <f t="shared" si="12"/>
        <v>56</v>
      </c>
      <c r="G81" s="3">
        <f t="shared" si="12"/>
        <v>0</v>
      </c>
      <c r="H81" s="3">
        <f t="shared" si="12"/>
        <v>37</v>
      </c>
      <c r="I81" s="3">
        <f t="shared" si="12"/>
        <v>1</v>
      </c>
      <c r="J81" s="3">
        <f t="shared" si="12"/>
        <v>0</v>
      </c>
      <c r="K81" s="3">
        <f t="shared" si="12"/>
        <v>9</v>
      </c>
      <c r="L81" s="3">
        <f t="shared" si="12"/>
        <v>1</v>
      </c>
      <c r="M81" s="3">
        <f>SUM(M74:M80)</f>
        <v>286</v>
      </c>
      <c r="N81" s="3">
        <f t="shared" ref="N81" si="13">SUM(N74:N80)</f>
        <v>394</v>
      </c>
    </row>
    <row r="82" spans="1:14" ht="15.7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x14ac:dyDescent="0.25">
      <c r="A83" s="3" t="s">
        <v>154</v>
      </c>
      <c r="B83" s="3" t="s">
        <v>132</v>
      </c>
      <c r="C83" s="3" t="s">
        <v>133</v>
      </c>
      <c r="D83" s="3" t="s">
        <v>134</v>
      </c>
      <c r="E83" s="20"/>
      <c r="F83" s="20">
        <v>12</v>
      </c>
      <c r="G83" s="20"/>
      <c r="H83" s="20">
        <v>4</v>
      </c>
      <c r="I83" s="20"/>
      <c r="J83" s="20">
        <v>1</v>
      </c>
      <c r="K83" s="20">
        <v>3</v>
      </c>
      <c r="L83" s="20">
        <v>1</v>
      </c>
      <c r="M83" s="20">
        <v>91</v>
      </c>
      <c r="N83" s="3">
        <v>112</v>
      </c>
    </row>
    <row r="84" spans="1:14" ht="15.75" x14ac:dyDescent="0.25">
      <c r="A84" s="3"/>
      <c r="B84" s="3" t="s">
        <v>53</v>
      </c>
      <c r="C84" s="3" t="s">
        <v>51</v>
      </c>
      <c r="D84" s="3" t="s">
        <v>54</v>
      </c>
      <c r="E84" s="20">
        <v>2</v>
      </c>
      <c r="F84" s="20">
        <v>6</v>
      </c>
      <c r="G84" s="20"/>
      <c r="H84" s="20">
        <v>5</v>
      </c>
      <c r="I84" s="20"/>
      <c r="J84" s="20"/>
      <c r="K84" s="20">
        <v>1</v>
      </c>
      <c r="L84" s="20"/>
      <c r="M84" s="20">
        <v>25</v>
      </c>
      <c r="N84" s="3">
        <v>39</v>
      </c>
    </row>
    <row r="85" spans="1:14" ht="15.75" x14ac:dyDescent="0.25">
      <c r="A85" s="3" t="s">
        <v>238</v>
      </c>
      <c r="B85" s="3"/>
      <c r="C85" s="3"/>
      <c r="D85" s="3"/>
      <c r="E85" s="3">
        <v>2</v>
      </c>
      <c r="F85" s="3">
        <v>18</v>
      </c>
      <c r="G85" s="3"/>
      <c r="H85" s="3">
        <v>9</v>
      </c>
      <c r="I85" s="3"/>
      <c r="J85" s="3">
        <v>1</v>
      </c>
      <c r="K85" s="3">
        <v>4</v>
      </c>
      <c r="L85" s="3">
        <v>1</v>
      </c>
      <c r="M85" s="3">
        <v>116</v>
      </c>
      <c r="N85" s="3">
        <v>151</v>
      </c>
    </row>
    <row r="86" spans="1:14" s="2" customFormat="1" ht="15.75" x14ac:dyDescent="0.25">
      <c r="A86" s="6"/>
      <c r="B86" s="6"/>
      <c r="C86" s="6"/>
      <c r="D86" s="6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.75" x14ac:dyDescent="0.25">
      <c r="A87" s="10" t="s">
        <v>198</v>
      </c>
      <c r="B87" s="6"/>
      <c r="C87" s="6"/>
      <c r="D87" s="6"/>
      <c r="E87" s="12">
        <f t="shared" ref="E87:M87" si="14">SUM(E85,E81,E72)</f>
        <v>6</v>
      </c>
      <c r="F87" s="12">
        <f t="shared" si="14"/>
        <v>83</v>
      </c>
      <c r="G87" s="12">
        <f t="shared" si="14"/>
        <v>0</v>
      </c>
      <c r="H87" s="12">
        <f t="shared" si="14"/>
        <v>51</v>
      </c>
      <c r="I87" s="12">
        <f t="shared" si="14"/>
        <v>1</v>
      </c>
      <c r="J87" s="12">
        <f t="shared" si="14"/>
        <v>3</v>
      </c>
      <c r="K87" s="12">
        <f t="shared" si="14"/>
        <v>13</v>
      </c>
      <c r="L87" s="12">
        <f t="shared" si="14"/>
        <v>2</v>
      </c>
      <c r="M87" s="12">
        <f t="shared" si="14"/>
        <v>430</v>
      </c>
      <c r="N87" s="12">
        <f>SUM(N85,N81,N72)</f>
        <v>589</v>
      </c>
    </row>
    <row r="88" spans="1:14" ht="15.7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5.75" x14ac:dyDescent="0.25">
      <c r="A89" s="10" t="s">
        <v>199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5.75" x14ac:dyDescent="0.25">
      <c r="A90" s="3" t="s">
        <v>57</v>
      </c>
      <c r="B90" s="3" t="s">
        <v>55</v>
      </c>
      <c r="C90" s="3" t="s">
        <v>56</v>
      </c>
      <c r="D90" s="3" t="s">
        <v>57</v>
      </c>
      <c r="E90" s="3"/>
      <c r="F90" s="3">
        <v>7</v>
      </c>
      <c r="G90" s="3"/>
      <c r="H90" s="3">
        <v>2</v>
      </c>
      <c r="I90" s="3"/>
      <c r="J90" s="3"/>
      <c r="K90" s="3">
        <v>1</v>
      </c>
      <c r="L90" s="3"/>
      <c r="M90" s="3">
        <v>41</v>
      </c>
      <c r="N90" s="3">
        <v>51</v>
      </c>
    </row>
    <row r="91" spans="1:14" s="2" customFormat="1" ht="15.7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.75" x14ac:dyDescent="0.25">
      <c r="A92" s="3" t="s">
        <v>59</v>
      </c>
      <c r="B92" s="3" t="s">
        <v>58</v>
      </c>
      <c r="C92" s="3" t="s">
        <v>56</v>
      </c>
      <c r="D92" s="3" t="s">
        <v>59</v>
      </c>
      <c r="E92" s="19">
        <v>15</v>
      </c>
      <c r="F92" s="19">
        <v>167</v>
      </c>
      <c r="G92" s="19">
        <v>1</v>
      </c>
      <c r="H92" s="19">
        <v>48</v>
      </c>
      <c r="I92" s="19"/>
      <c r="J92" s="19">
        <v>7</v>
      </c>
      <c r="K92" s="19">
        <v>12</v>
      </c>
      <c r="L92" s="19">
        <v>1</v>
      </c>
      <c r="M92" s="19">
        <v>149</v>
      </c>
      <c r="N92" s="3">
        <v>400</v>
      </c>
    </row>
    <row r="93" spans="1:14" ht="15.7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.75" x14ac:dyDescent="0.25">
      <c r="A94" s="3" t="s">
        <v>60</v>
      </c>
      <c r="B94" s="3" t="s">
        <v>260</v>
      </c>
      <c r="C94" s="3" t="s">
        <v>56</v>
      </c>
      <c r="D94" s="3" t="s">
        <v>60</v>
      </c>
      <c r="E94" s="19"/>
      <c r="F94" s="19">
        <v>2</v>
      </c>
      <c r="G94" s="19"/>
      <c r="H94" s="19"/>
      <c r="I94" s="19"/>
      <c r="J94" s="19"/>
      <c r="K94" s="19"/>
      <c r="L94" s="19"/>
      <c r="M94" s="19">
        <v>2</v>
      </c>
      <c r="N94" s="3">
        <v>4</v>
      </c>
    </row>
    <row r="95" spans="1:14" ht="15.75" x14ac:dyDescent="0.25">
      <c r="A95" s="3"/>
      <c r="B95" s="3"/>
      <c r="C95" s="3" t="s">
        <v>62</v>
      </c>
      <c r="D95" s="3" t="s">
        <v>60</v>
      </c>
      <c r="E95" s="19">
        <v>3</v>
      </c>
      <c r="F95" s="19">
        <v>16</v>
      </c>
      <c r="G95" s="19"/>
      <c r="H95" s="19">
        <v>12</v>
      </c>
      <c r="I95" s="19"/>
      <c r="J95" s="19">
        <v>3</v>
      </c>
      <c r="K95" s="19"/>
      <c r="L95" s="19"/>
      <c r="M95" s="19">
        <v>42</v>
      </c>
      <c r="N95" s="3">
        <v>76</v>
      </c>
    </row>
    <row r="96" spans="1:14" ht="15.75" x14ac:dyDescent="0.25">
      <c r="A96" s="3"/>
      <c r="B96" s="3" t="s">
        <v>184</v>
      </c>
      <c r="C96" s="3" t="s">
        <v>62</v>
      </c>
      <c r="D96" s="3" t="s">
        <v>185</v>
      </c>
      <c r="E96" s="19"/>
      <c r="F96" s="19">
        <v>6</v>
      </c>
      <c r="G96" s="19"/>
      <c r="H96" s="19">
        <v>3</v>
      </c>
      <c r="I96" s="19"/>
      <c r="J96" s="19"/>
      <c r="K96" s="19"/>
      <c r="L96" s="19"/>
      <c r="M96" s="19">
        <v>28</v>
      </c>
      <c r="N96" s="3">
        <v>37</v>
      </c>
    </row>
    <row r="97" spans="1:14" s="2" customFormat="1" ht="15.75" x14ac:dyDescent="0.25">
      <c r="A97" s="3"/>
      <c r="B97" s="3" t="s">
        <v>66</v>
      </c>
      <c r="C97" s="3" t="s">
        <v>67</v>
      </c>
      <c r="D97" s="3" t="s">
        <v>68</v>
      </c>
      <c r="E97" s="19">
        <v>2</v>
      </c>
      <c r="F97" s="19">
        <v>17</v>
      </c>
      <c r="G97" s="19"/>
      <c r="H97" s="19">
        <v>11</v>
      </c>
      <c r="I97" s="19"/>
      <c r="J97" s="19"/>
      <c r="K97" s="19">
        <v>1</v>
      </c>
      <c r="L97" s="19"/>
      <c r="M97" s="19">
        <v>18</v>
      </c>
      <c r="N97" s="3">
        <v>49</v>
      </c>
    </row>
    <row r="98" spans="1:14" ht="15.75" x14ac:dyDescent="0.25">
      <c r="A98" s="3" t="s">
        <v>242</v>
      </c>
      <c r="B98" s="3"/>
      <c r="C98" s="3"/>
      <c r="D98" s="3"/>
      <c r="E98" s="3">
        <f t="shared" ref="E98:M98" si="15">SUM(E94:E97)</f>
        <v>5</v>
      </c>
      <c r="F98" s="3">
        <f t="shared" si="15"/>
        <v>41</v>
      </c>
      <c r="G98" s="3">
        <f t="shared" si="15"/>
        <v>0</v>
      </c>
      <c r="H98" s="3">
        <f t="shared" si="15"/>
        <v>26</v>
      </c>
      <c r="I98" s="3">
        <f t="shared" si="15"/>
        <v>0</v>
      </c>
      <c r="J98" s="3">
        <f t="shared" si="15"/>
        <v>3</v>
      </c>
      <c r="K98" s="3">
        <f t="shared" si="15"/>
        <v>1</v>
      </c>
      <c r="L98" s="3">
        <f t="shared" si="15"/>
        <v>0</v>
      </c>
      <c r="M98" s="3">
        <f t="shared" si="15"/>
        <v>90</v>
      </c>
      <c r="N98" s="3">
        <f>SUM(N94:N97)</f>
        <v>166</v>
      </c>
    </row>
    <row r="99" spans="1:14" ht="15.7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.75" x14ac:dyDescent="0.25">
      <c r="A100" s="3" t="s">
        <v>192</v>
      </c>
      <c r="B100" s="3" t="s">
        <v>61</v>
      </c>
      <c r="C100" s="3" t="s">
        <v>62</v>
      </c>
      <c r="D100" s="3" t="s">
        <v>63</v>
      </c>
      <c r="E100" s="3"/>
      <c r="F100" s="3">
        <v>6</v>
      </c>
      <c r="G100" s="3"/>
      <c r="H100" s="3">
        <v>2</v>
      </c>
      <c r="I100" s="3"/>
      <c r="J100" s="3">
        <v>1</v>
      </c>
      <c r="K100" s="3">
        <v>2</v>
      </c>
      <c r="L100" s="3">
        <v>1</v>
      </c>
      <c r="M100" s="3">
        <v>37</v>
      </c>
      <c r="N100" s="3">
        <v>49</v>
      </c>
    </row>
    <row r="101" spans="1:14" ht="15.75" x14ac:dyDescent="0.25">
      <c r="A101" s="3"/>
      <c r="B101" s="3" t="s">
        <v>71</v>
      </c>
      <c r="C101" s="3" t="s">
        <v>56</v>
      </c>
      <c r="D101" s="3" t="s">
        <v>72</v>
      </c>
      <c r="E101" s="3"/>
      <c r="F101" s="3">
        <v>2</v>
      </c>
      <c r="G101" s="3"/>
      <c r="H101" s="3">
        <v>3</v>
      </c>
      <c r="I101" s="3"/>
      <c r="J101" s="3"/>
      <c r="K101" s="3">
        <v>2</v>
      </c>
      <c r="L101" s="3"/>
      <c r="M101" s="3">
        <v>21</v>
      </c>
      <c r="N101" s="3">
        <v>28</v>
      </c>
    </row>
    <row r="102" spans="1:14" ht="15.75" x14ac:dyDescent="0.25">
      <c r="A102" s="3" t="s">
        <v>243</v>
      </c>
      <c r="B102" s="3"/>
      <c r="C102" s="3"/>
      <c r="D102" s="3"/>
      <c r="E102" s="3">
        <f t="shared" ref="E102:M102" si="16">SUM(E100:E101)</f>
        <v>0</v>
      </c>
      <c r="F102" s="3">
        <f t="shared" si="16"/>
        <v>8</v>
      </c>
      <c r="G102" s="3">
        <f t="shared" si="16"/>
        <v>0</v>
      </c>
      <c r="H102" s="3">
        <f t="shared" si="16"/>
        <v>5</v>
      </c>
      <c r="I102" s="3">
        <f t="shared" si="16"/>
        <v>0</v>
      </c>
      <c r="J102" s="3">
        <f t="shared" si="16"/>
        <v>1</v>
      </c>
      <c r="K102" s="3">
        <f t="shared" si="16"/>
        <v>4</v>
      </c>
      <c r="L102" s="3">
        <f t="shared" si="16"/>
        <v>1</v>
      </c>
      <c r="M102" s="3">
        <f t="shared" si="16"/>
        <v>58</v>
      </c>
      <c r="N102" s="3">
        <f>SUM(N100:N101)</f>
        <v>77</v>
      </c>
    </row>
    <row r="103" spans="1:14" ht="15.7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.75" x14ac:dyDescent="0.25">
      <c r="A104" s="3" t="s">
        <v>191</v>
      </c>
      <c r="B104" s="3" t="s">
        <v>64</v>
      </c>
      <c r="C104" s="3" t="s">
        <v>56</v>
      </c>
      <c r="D104" s="3" t="s">
        <v>65</v>
      </c>
      <c r="E104" s="19">
        <v>1</v>
      </c>
      <c r="F104" s="19">
        <v>4</v>
      </c>
      <c r="G104" s="19"/>
      <c r="H104" s="19"/>
      <c r="I104" s="19"/>
      <c r="J104" s="19">
        <v>1</v>
      </c>
      <c r="K104" s="19">
        <v>1</v>
      </c>
      <c r="L104" s="19"/>
      <c r="M104" s="19">
        <v>11</v>
      </c>
      <c r="N104" s="3">
        <v>18</v>
      </c>
    </row>
    <row r="105" spans="1:14" ht="15.75" x14ac:dyDescent="0.25">
      <c r="A105" s="3"/>
      <c r="B105" s="3"/>
      <c r="C105" s="3" t="s">
        <v>62</v>
      </c>
      <c r="D105" s="3" t="s">
        <v>65</v>
      </c>
      <c r="E105" s="19">
        <v>8</v>
      </c>
      <c r="F105" s="19">
        <v>45</v>
      </c>
      <c r="G105" s="19">
        <v>1</v>
      </c>
      <c r="H105" s="19">
        <v>13</v>
      </c>
      <c r="I105" s="19">
        <v>1</v>
      </c>
      <c r="J105" s="19">
        <v>6</v>
      </c>
      <c r="K105" s="19">
        <v>8</v>
      </c>
      <c r="L105" s="19"/>
      <c r="M105" s="19">
        <v>70</v>
      </c>
      <c r="N105" s="3">
        <v>152</v>
      </c>
    </row>
    <row r="106" spans="1:14" s="2" customFormat="1" ht="15.75" x14ac:dyDescent="0.25">
      <c r="A106" s="3" t="s">
        <v>244</v>
      </c>
      <c r="B106" s="3"/>
      <c r="C106" s="3"/>
      <c r="D106" s="3"/>
      <c r="E106" s="3">
        <f t="shared" ref="E106:L106" si="17">SUM(E104:E105)</f>
        <v>9</v>
      </c>
      <c r="F106" s="3">
        <f t="shared" si="17"/>
        <v>49</v>
      </c>
      <c r="G106" s="3">
        <f t="shared" si="17"/>
        <v>1</v>
      </c>
      <c r="H106" s="3">
        <f t="shared" si="17"/>
        <v>13</v>
      </c>
      <c r="I106" s="3">
        <f t="shared" si="17"/>
        <v>1</v>
      </c>
      <c r="J106" s="3">
        <f t="shared" si="17"/>
        <v>7</v>
      </c>
      <c r="K106" s="3">
        <f t="shared" si="17"/>
        <v>9</v>
      </c>
      <c r="L106" s="3">
        <f t="shared" si="17"/>
        <v>0</v>
      </c>
      <c r="M106" s="3">
        <f>SUM(M104:M105)</f>
        <v>81</v>
      </c>
      <c r="N106" s="3">
        <f t="shared" ref="N106" si="18">SUM(N104:N105)</f>
        <v>170</v>
      </c>
    </row>
    <row r="107" spans="1:14" ht="15.7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.75" x14ac:dyDescent="0.25">
      <c r="A108" s="3" t="s">
        <v>186</v>
      </c>
      <c r="B108" s="3" t="s">
        <v>69</v>
      </c>
      <c r="C108" s="3" t="s">
        <v>56</v>
      </c>
      <c r="D108" s="3" t="s">
        <v>70</v>
      </c>
      <c r="E108" s="19"/>
      <c r="F108" s="19">
        <v>1</v>
      </c>
      <c r="G108" s="19"/>
      <c r="H108" s="19">
        <v>2</v>
      </c>
      <c r="I108" s="19"/>
      <c r="J108" s="19"/>
      <c r="K108" s="19">
        <v>2</v>
      </c>
      <c r="L108" s="19"/>
      <c r="M108" s="19">
        <v>23</v>
      </c>
      <c r="N108" s="3">
        <v>28</v>
      </c>
    </row>
    <row r="109" spans="1:14" ht="15.75" x14ac:dyDescent="0.25">
      <c r="A109" s="3"/>
      <c r="B109" s="3" t="s">
        <v>89</v>
      </c>
      <c r="C109" s="3" t="s">
        <v>62</v>
      </c>
      <c r="D109" s="3" t="s">
        <v>90</v>
      </c>
      <c r="E109" s="19"/>
      <c r="F109" s="19">
        <v>6</v>
      </c>
      <c r="G109" s="19"/>
      <c r="H109" s="19">
        <v>1</v>
      </c>
      <c r="I109" s="19"/>
      <c r="J109" s="19"/>
      <c r="K109" s="19"/>
      <c r="L109" s="19"/>
      <c r="M109" s="19">
        <v>15</v>
      </c>
      <c r="N109" s="3">
        <v>22</v>
      </c>
    </row>
    <row r="110" spans="1:14" s="2" customFormat="1" ht="15.75" x14ac:dyDescent="0.25">
      <c r="A110" s="3" t="s">
        <v>245</v>
      </c>
      <c r="B110" s="3"/>
      <c r="C110" s="3"/>
      <c r="D110" s="3"/>
      <c r="E110" s="3">
        <f t="shared" ref="E110:M110" si="19">SUM(E108:E109)</f>
        <v>0</v>
      </c>
      <c r="F110" s="3">
        <f t="shared" si="19"/>
        <v>7</v>
      </c>
      <c r="G110" s="3">
        <f t="shared" si="19"/>
        <v>0</v>
      </c>
      <c r="H110" s="3">
        <f t="shared" si="19"/>
        <v>3</v>
      </c>
      <c r="I110" s="3">
        <f t="shared" si="19"/>
        <v>0</v>
      </c>
      <c r="J110" s="3">
        <f t="shared" si="19"/>
        <v>0</v>
      </c>
      <c r="K110" s="3">
        <f t="shared" si="19"/>
        <v>2</v>
      </c>
      <c r="L110" s="3">
        <f t="shared" si="19"/>
        <v>0</v>
      </c>
      <c r="M110" s="3">
        <f t="shared" si="19"/>
        <v>38</v>
      </c>
      <c r="N110" s="3">
        <f>SUM(N108:N109)</f>
        <v>50</v>
      </c>
    </row>
    <row r="111" spans="1:14" ht="15.7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 x14ac:dyDescent="0.25">
      <c r="A112" s="3" t="s">
        <v>189</v>
      </c>
      <c r="B112" s="3" t="s">
        <v>107</v>
      </c>
      <c r="C112" s="3" t="s">
        <v>62</v>
      </c>
      <c r="D112" s="3" t="s">
        <v>108</v>
      </c>
      <c r="E112" s="19">
        <v>4</v>
      </c>
      <c r="F112" s="19">
        <v>71</v>
      </c>
      <c r="G112" s="19">
        <v>1</v>
      </c>
      <c r="H112" s="19">
        <v>20</v>
      </c>
      <c r="I112" s="19">
        <v>2</v>
      </c>
      <c r="J112" s="19">
        <v>5</v>
      </c>
      <c r="K112" s="19">
        <v>3</v>
      </c>
      <c r="L112" s="19"/>
      <c r="M112" s="19">
        <v>137</v>
      </c>
      <c r="N112" s="3">
        <v>243</v>
      </c>
    </row>
    <row r="113" spans="1:15" ht="15.7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5" ht="15.75" x14ac:dyDescent="0.25">
      <c r="A114" s="3" t="s">
        <v>193</v>
      </c>
      <c r="B114" s="3" t="s">
        <v>73</v>
      </c>
      <c r="C114" s="3" t="s">
        <v>56</v>
      </c>
      <c r="D114" s="3" t="s">
        <v>74</v>
      </c>
      <c r="E114" s="19">
        <v>2</v>
      </c>
      <c r="F114" s="19">
        <v>22</v>
      </c>
      <c r="G114" s="19"/>
      <c r="H114" s="19">
        <v>15</v>
      </c>
      <c r="I114" s="19"/>
      <c r="J114" s="19">
        <v>3</v>
      </c>
      <c r="K114" s="19">
        <v>4</v>
      </c>
      <c r="L114" s="19"/>
      <c r="M114" s="19">
        <v>128</v>
      </c>
      <c r="N114" s="3">
        <f>SUM(E114:M114)</f>
        <v>174</v>
      </c>
    </row>
    <row r="115" spans="1:15" ht="15.75" x14ac:dyDescent="0.25">
      <c r="A115" s="3"/>
      <c r="B115" s="3"/>
      <c r="C115" s="3" t="s">
        <v>62</v>
      </c>
      <c r="D115" s="3" t="s">
        <v>74</v>
      </c>
      <c r="E115" s="19"/>
      <c r="F115" s="19"/>
      <c r="G115" s="19"/>
      <c r="H115" s="19"/>
      <c r="I115" s="19"/>
      <c r="J115" s="19"/>
      <c r="K115" s="19"/>
      <c r="L115" s="19"/>
      <c r="M115" s="19">
        <v>2</v>
      </c>
      <c r="N115" s="3">
        <f t="shared" ref="N115:N119" si="20">SUM(E115:M115)</f>
        <v>2</v>
      </c>
    </row>
    <row r="116" spans="1:15" ht="15.75" x14ac:dyDescent="0.25">
      <c r="A116" s="3"/>
      <c r="B116" s="3" t="s">
        <v>155</v>
      </c>
      <c r="C116" s="3" t="s">
        <v>62</v>
      </c>
      <c r="D116" s="3" t="s">
        <v>156</v>
      </c>
      <c r="E116" s="19"/>
      <c r="F116" s="19">
        <v>1</v>
      </c>
      <c r="G116" s="19"/>
      <c r="H116" s="19"/>
      <c r="I116" s="19"/>
      <c r="J116" s="19">
        <v>1</v>
      </c>
      <c r="K116" s="19"/>
      <c r="L116" s="19"/>
      <c r="M116" s="19">
        <v>17</v>
      </c>
      <c r="N116" s="3">
        <f t="shared" si="20"/>
        <v>19</v>
      </c>
    </row>
    <row r="117" spans="1:15" s="2" customFormat="1" ht="15.75" x14ac:dyDescent="0.25">
      <c r="A117" s="3"/>
      <c r="B117" s="3"/>
      <c r="C117" s="3" t="s">
        <v>222</v>
      </c>
      <c r="D117" s="3" t="s">
        <v>156</v>
      </c>
      <c r="E117" s="19"/>
      <c r="F117" s="19"/>
      <c r="G117" s="19"/>
      <c r="H117" s="19">
        <v>1</v>
      </c>
      <c r="I117" s="19"/>
      <c r="J117" s="19"/>
      <c r="K117" s="19"/>
      <c r="L117" s="19"/>
      <c r="M117" s="19">
        <v>6</v>
      </c>
      <c r="N117" s="3">
        <f t="shared" si="20"/>
        <v>7</v>
      </c>
    </row>
    <row r="118" spans="1:15" ht="15.75" x14ac:dyDescent="0.25">
      <c r="A118" s="3"/>
      <c r="B118" s="3" t="s">
        <v>157</v>
      </c>
      <c r="C118" s="3" t="s">
        <v>62</v>
      </c>
      <c r="D118" s="3" t="s">
        <v>158</v>
      </c>
      <c r="E118" s="19"/>
      <c r="F118" s="19">
        <v>2</v>
      </c>
      <c r="G118" s="19"/>
      <c r="H118" s="19"/>
      <c r="I118" s="19"/>
      <c r="J118" s="19"/>
      <c r="K118" s="19"/>
      <c r="L118" s="19"/>
      <c r="M118" s="19">
        <v>6</v>
      </c>
      <c r="N118" s="3">
        <f t="shared" si="20"/>
        <v>8</v>
      </c>
    </row>
    <row r="119" spans="1:15" ht="15.75" x14ac:dyDescent="0.25">
      <c r="A119" s="3"/>
      <c r="B119" s="3"/>
      <c r="C119" s="3" t="s">
        <v>222</v>
      </c>
      <c r="D119" s="3" t="s">
        <v>158</v>
      </c>
      <c r="E119" s="19"/>
      <c r="F119" s="19">
        <v>1</v>
      </c>
      <c r="G119" s="19"/>
      <c r="H119" s="19"/>
      <c r="I119" s="19"/>
      <c r="J119" s="19"/>
      <c r="K119" s="19"/>
      <c r="L119" s="19"/>
      <c r="M119" s="19">
        <v>3</v>
      </c>
      <c r="N119" s="3">
        <f t="shared" si="20"/>
        <v>4</v>
      </c>
    </row>
    <row r="120" spans="1:15" ht="15.75" x14ac:dyDescent="0.25">
      <c r="A120" s="3" t="s">
        <v>246</v>
      </c>
      <c r="B120" s="3"/>
      <c r="C120" s="3"/>
      <c r="D120" s="3"/>
      <c r="E120" s="3">
        <f t="shared" ref="E120:L120" si="21">SUM(E114:E119)</f>
        <v>2</v>
      </c>
      <c r="F120" s="3">
        <f t="shared" si="21"/>
        <v>26</v>
      </c>
      <c r="G120" s="3">
        <f t="shared" si="21"/>
        <v>0</v>
      </c>
      <c r="H120" s="3">
        <f t="shared" si="21"/>
        <v>16</v>
      </c>
      <c r="I120" s="3">
        <f t="shared" si="21"/>
        <v>0</v>
      </c>
      <c r="J120" s="3">
        <f t="shared" si="21"/>
        <v>4</v>
      </c>
      <c r="K120" s="3">
        <f t="shared" si="21"/>
        <v>4</v>
      </c>
      <c r="L120" s="3">
        <f t="shared" si="21"/>
        <v>0</v>
      </c>
      <c r="M120" s="3">
        <f>SUM(M114:M119)</f>
        <v>162</v>
      </c>
      <c r="N120" s="3">
        <f t="shared" ref="N120:O120" si="22">SUM(N114:N119)</f>
        <v>214</v>
      </c>
      <c r="O120" s="3">
        <f t="shared" si="22"/>
        <v>0</v>
      </c>
    </row>
    <row r="121" spans="1:15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5" s="2" customFormat="1" ht="15.75" x14ac:dyDescent="0.25">
      <c r="A122" s="3" t="s">
        <v>76</v>
      </c>
      <c r="B122" s="3" t="s">
        <v>187</v>
      </c>
      <c r="C122" s="3" t="s">
        <v>62</v>
      </c>
      <c r="D122" s="3" t="s">
        <v>188</v>
      </c>
      <c r="E122" s="19">
        <v>1</v>
      </c>
      <c r="F122" s="19">
        <v>3</v>
      </c>
      <c r="G122" s="19"/>
      <c r="H122" s="19">
        <v>6</v>
      </c>
      <c r="I122" s="19"/>
      <c r="J122" s="19">
        <v>1</v>
      </c>
      <c r="K122" s="19"/>
      <c r="L122" s="19"/>
      <c r="M122" s="19">
        <v>14</v>
      </c>
      <c r="N122" s="3">
        <f t="shared" ref="N122:N126" si="23">SUM(E122:M122)</f>
        <v>25</v>
      </c>
    </row>
    <row r="123" spans="1:15" ht="15.75" x14ac:dyDescent="0.25">
      <c r="A123" s="3"/>
      <c r="B123" s="3" t="s">
        <v>75</v>
      </c>
      <c r="C123" s="3" t="s">
        <v>56</v>
      </c>
      <c r="D123" s="3" t="s">
        <v>76</v>
      </c>
      <c r="E123" s="19">
        <v>3</v>
      </c>
      <c r="F123" s="19">
        <v>17</v>
      </c>
      <c r="G123" s="19">
        <v>1</v>
      </c>
      <c r="H123" s="19">
        <v>7</v>
      </c>
      <c r="I123" s="19">
        <v>1</v>
      </c>
      <c r="J123" s="19">
        <v>1</v>
      </c>
      <c r="K123" s="19"/>
      <c r="L123" s="19"/>
      <c r="M123" s="19">
        <v>38</v>
      </c>
      <c r="N123" s="3">
        <f t="shared" si="23"/>
        <v>68</v>
      </c>
    </row>
    <row r="124" spans="1:15" ht="15.75" x14ac:dyDescent="0.25">
      <c r="A124" s="3"/>
      <c r="B124" s="3" t="s">
        <v>77</v>
      </c>
      <c r="C124" s="3" t="s">
        <v>62</v>
      </c>
      <c r="D124" s="3" t="s">
        <v>78</v>
      </c>
      <c r="E124" s="19">
        <v>1</v>
      </c>
      <c r="F124" s="19">
        <v>9</v>
      </c>
      <c r="G124" s="19"/>
      <c r="H124" s="19">
        <v>7</v>
      </c>
      <c r="I124" s="19">
        <v>1</v>
      </c>
      <c r="J124" s="19"/>
      <c r="K124" s="19">
        <v>3</v>
      </c>
      <c r="L124" s="19"/>
      <c r="M124" s="19">
        <v>31</v>
      </c>
      <c r="N124" s="3">
        <f t="shared" si="23"/>
        <v>52</v>
      </c>
    </row>
    <row r="125" spans="1:15" ht="15.75" x14ac:dyDescent="0.25">
      <c r="A125" s="3"/>
      <c r="B125" s="3"/>
      <c r="C125" s="3" t="s">
        <v>222</v>
      </c>
      <c r="D125" s="3" t="s">
        <v>78</v>
      </c>
      <c r="E125" s="19"/>
      <c r="F125" s="19"/>
      <c r="G125" s="19"/>
      <c r="H125" s="19"/>
      <c r="I125" s="19"/>
      <c r="J125" s="19"/>
      <c r="K125" s="19"/>
      <c r="L125" s="19"/>
      <c r="M125" s="19">
        <v>1</v>
      </c>
      <c r="N125" s="3">
        <f t="shared" si="23"/>
        <v>1</v>
      </c>
    </row>
    <row r="126" spans="1:15" ht="15.75" x14ac:dyDescent="0.25">
      <c r="A126" s="3"/>
      <c r="B126" s="3" t="s">
        <v>135</v>
      </c>
      <c r="C126" s="3" t="s">
        <v>62</v>
      </c>
      <c r="D126" s="3" t="s">
        <v>136</v>
      </c>
      <c r="E126" s="19">
        <v>1</v>
      </c>
      <c r="F126" s="19"/>
      <c r="G126" s="19"/>
      <c r="H126" s="19"/>
      <c r="I126" s="19"/>
      <c r="J126" s="19"/>
      <c r="K126" s="19">
        <v>1</v>
      </c>
      <c r="L126" s="19"/>
      <c r="M126" s="19">
        <v>5</v>
      </c>
      <c r="N126" s="3">
        <f t="shared" si="23"/>
        <v>7</v>
      </c>
    </row>
    <row r="127" spans="1:15" ht="15.75" x14ac:dyDescent="0.25">
      <c r="A127" s="3" t="s">
        <v>247</v>
      </c>
      <c r="B127" s="3"/>
      <c r="C127" s="3"/>
      <c r="D127" s="3"/>
      <c r="E127" s="3">
        <f t="shared" ref="E127:M127" si="24">SUM(E122:E126)</f>
        <v>6</v>
      </c>
      <c r="F127" s="3">
        <f t="shared" si="24"/>
        <v>29</v>
      </c>
      <c r="G127" s="3">
        <f t="shared" si="24"/>
        <v>1</v>
      </c>
      <c r="H127" s="3">
        <f t="shared" si="24"/>
        <v>20</v>
      </c>
      <c r="I127" s="3">
        <f t="shared" si="24"/>
        <v>2</v>
      </c>
      <c r="J127" s="3">
        <f t="shared" si="24"/>
        <v>2</v>
      </c>
      <c r="K127" s="3">
        <f t="shared" si="24"/>
        <v>4</v>
      </c>
      <c r="L127" s="3">
        <f t="shared" si="24"/>
        <v>0</v>
      </c>
      <c r="M127" s="3">
        <f t="shared" si="24"/>
        <v>89</v>
      </c>
      <c r="N127" s="3">
        <f>SUM(N122:N126)</f>
        <v>153</v>
      </c>
    </row>
    <row r="128" spans="1:15" ht="15.7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 x14ac:dyDescent="0.25">
      <c r="A129" s="3" t="s">
        <v>80</v>
      </c>
      <c r="B129" s="3" t="s">
        <v>79</v>
      </c>
      <c r="C129" s="3" t="s">
        <v>56</v>
      </c>
      <c r="D129" s="3" t="s">
        <v>80</v>
      </c>
      <c r="E129" s="3">
        <v>1</v>
      </c>
      <c r="F129" s="3">
        <v>5</v>
      </c>
      <c r="G129" s="3"/>
      <c r="H129" s="3">
        <v>4</v>
      </c>
      <c r="I129" s="3">
        <v>1</v>
      </c>
      <c r="J129" s="3">
        <v>2</v>
      </c>
      <c r="K129" s="3"/>
      <c r="L129" s="3"/>
      <c r="M129" s="3">
        <v>13</v>
      </c>
      <c r="N129" s="3">
        <f t="shared" ref="N129:N131" si="25">SUM(E129:M129)</f>
        <v>26</v>
      </c>
    </row>
    <row r="130" spans="1:14" ht="15.75" x14ac:dyDescent="0.25">
      <c r="A130" s="3"/>
      <c r="B130" s="3"/>
      <c r="C130" s="3" t="s">
        <v>62</v>
      </c>
      <c r="D130" s="3" t="s">
        <v>80</v>
      </c>
      <c r="E130" s="3">
        <v>4</v>
      </c>
      <c r="F130" s="3">
        <v>10</v>
      </c>
      <c r="G130" s="3"/>
      <c r="H130" s="3">
        <v>7</v>
      </c>
      <c r="I130" s="3"/>
      <c r="J130" s="3"/>
      <c r="K130" s="3"/>
      <c r="L130" s="3">
        <v>1</v>
      </c>
      <c r="M130" s="3">
        <v>20</v>
      </c>
      <c r="N130" s="3">
        <f t="shared" si="25"/>
        <v>42</v>
      </c>
    </row>
    <row r="131" spans="1:14" ht="15.75" x14ac:dyDescent="0.25">
      <c r="A131" s="3" t="s">
        <v>248</v>
      </c>
      <c r="B131" s="3"/>
      <c r="C131" s="3"/>
      <c r="D131" s="3"/>
      <c r="E131" s="3">
        <f t="shared" ref="E131:M131" si="26">SUM(E129:E130)</f>
        <v>5</v>
      </c>
      <c r="F131" s="3">
        <f t="shared" si="26"/>
        <v>15</v>
      </c>
      <c r="G131" s="3">
        <f t="shared" si="26"/>
        <v>0</v>
      </c>
      <c r="H131" s="3">
        <f t="shared" si="26"/>
        <v>11</v>
      </c>
      <c r="I131" s="3">
        <f t="shared" si="26"/>
        <v>1</v>
      </c>
      <c r="J131" s="3">
        <f t="shared" si="26"/>
        <v>2</v>
      </c>
      <c r="K131" s="3">
        <f t="shared" si="26"/>
        <v>0</v>
      </c>
      <c r="L131" s="3">
        <f t="shared" si="26"/>
        <v>1</v>
      </c>
      <c r="M131" s="3">
        <f t="shared" si="26"/>
        <v>33</v>
      </c>
      <c r="N131" s="3">
        <f t="shared" si="25"/>
        <v>68</v>
      </c>
    </row>
    <row r="132" spans="1:14" ht="15.7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s="2" customFormat="1" ht="15.75" x14ac:dyDescent="0.25">
      <c r="A133" s="3" t="s">
        <v>82</v>
      </c>
      <c r="B133" s="3" t="s">
        <v>277</v>
      </c>
      <c r="C133" s="3" t="s">
        <v>56</v>
      </c>
      <c r="D133" s="3" t="s">
        <v>278</v>
      </c>
      <c r="E133" s="19"/>
      <c r="F133" s="19">
        <v>7</v>
      </c>
      <c r="G133" s="19"/>
      <c r="H133" s="19">
        <v>4</v>
      </c>
      <c r="I133" s="19"/>
      <c r="J133" s="19"/>
      <c r="K133" s="19">
        <v>1</v>
      </c>
      <c r="L133" s="19"/>
      <c r="M133" s="19">
        <v>2</v>
      </c>
      <c r="N133" s="3">
        <f t="shared" ref="N133:N135" si="27">SUM(E133:M133)</f>
        <v>14</v>
      </c>
    </row>
    <row r="134" spans="1:14" ht="15.75" x14ac:dyDescent="0.25">
      <c r="A134" s="3"/>
      <c r="B134" s="3" t="s">
        <v>81</v>
      </c>
      <c r="C134" s="3" t="s">
        <v>56</v>
      </c>
      <c r="D134" s="3" t="s">
        <v>82</v>
      </c>
      <c r="E134" s="19">
        <v>4</v>
      </c>
      <c r="F134" s="19">
        <v>60</v>
      </c>
      <c r="G134" s="19"/>
      <c r="H134" s="19">
        <v>23</v>
      </c>
      <c r="I134" s="19"/>
      <c r="J134" s="19">
        <v>3</v>
      </c>
      <c r="K134" s="19">
        <v>9</v>
      </c>
      <c r="L134" s="19"/>
      <c r="M134" s="19">
        <v>62</v>
      </c>
      <c r="N134" s="3">
        <f t="shared" si="27"/>
        <v>161</v>
      </c>
    </row>
    <row r="135" spans="1:14" ht="15.75" x14ac:dyDescent="0.25">
      <c r="A135" s="3" t="s">
        <v>279</v>
      </c>
      <c r="B135" s="3"/>
      <c r="C135" s="3"/>
      <c r="D135" s="3"/>
      <c r="E135" s="3">
        <f t="shared" ref="E135:M135" si="28">SUM(E133:E134)</f>
        <v>4</v>
      </c>
      <c r="F135" s="3">
        <f t="shared" si="28"/>
        <v>67</v>
      </c>
      <c r="G135" s="3">
        <f t="shared" si="28"/>
        <v>0</v>
      </c>
      <c r="H135" s="3">
        <f t="shared" si="28"/>
        <v>27</v>
      </c>
      <c r="I135" s="3">
        <f t="shared" si="28"/>
        <v>0</v>
      </c>
      <c r="J135" s="3">
        <f t="shared" si="28"/>
        <v>3</v>
      </c>
      <c r="K135" s="3">
        <f t="shared" si="28"/>
        <v>10</v>
      </c>
      <c r="L135" s="3">
        <f t="shared" si="28"/>
        <v>0</v>
      </c>
      <c r="M135" s="3">
        <f t="shared" si="28"/>
        <v>64</v>
      </c>
      <c r="N135" s="3">
        <f t="shared" si="27"/>
        <v>175</v>
      </c>
    </row>
    <row r="136" spans="1:14" ht="15.7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.75" x14ac:dyDescent="0.25">
      <c r="A137" s="3" t="s">
        <v>84</v>
      </c>
      <c r="B137" s="3" t="s">
        <v>83</v>
      </c>
      <c r="C137" s="3" t="s">
        <v>56</v>
      </c>
      <c r="D137" s="3" t="s">
        <v>84</v>
      </c>
      <c r="E137" s="19">
        <v>14</v>
      </c>
      <c r="F137" s="19">
        <v>172</v>
      </c>
      <c r="G137" s="19">
        <v>1</v>
      </c>
      <c r="H137" s="19">
        <v>80</v>
      </c>
      <c r="I137" s="19">
        <v>2</v>
      </c>
      <c r="J137" s="19">
        <v>7</v>
      </c>
      <c r="K137" s="19">
        <v>14</v>
      </c>
      <c r="L137" s="19">
        <v>3</v>
      </c>
      <c r="M137" s="19">
        <v>298</v>
      </c>
      <c r="N137" s="3">
        <v>591</v>
      </c>
    </row>
    <row r="138" spans="1:14" ht="15.75" x14ac:dyDescent="0.25">
      <c r="A138" s="3"/>
      <c r="B138" s="3"/>
      <c r="C138" s="3" t="s">
        <v>62</v>
      </c>
      <c r="D138" s="3" t="s">
        <v>84</v>
      </c>
      <c r="E138" s="19"/>
      <c r="F138" s="19">
        <v>2</v>
      </c>
      <c r="G138" s="19"/>
      <c r="H138" s="19">
        <v>2</v>
      </c>
      <c r="I138" s="19"/>
      <c r="J138" s="19"/>
      <c r="K138" s="19"/>
      <c r="L138" s="19"/>
      <c r="M138" s="19">
        <v>5</v>
      </c>
      <c r="N138" s="3">
        <f t="shared" ref="N138:N139" si="29">SUM(E138:M138)</f>
        <v>9</v>
      </c>
    </row>
    <row r="139" spans="1:14" ht="15.75" x14ac:dyDescent="0.25">
      <c r="A139" s="3" t="s">
        <v>249</v>
      </c>
      <c r="B139" s="3"/>
      <c r="C139" s="3"/>
      <c r="D139" s="3"/>
      <c r="E139" s="3">
        <f t="shared" ref="E139:L139" si="30">SUM(E137:E138)</f>
        <v>14</v>
      </c>
      <c r="F139" s="3">
        <f t="shared" si="30"/>
        <v>174</v>
      </c>
      <c r="G139" s="3">
        <f t="shared" si="30"/>
        <v>1</v>
      </c>
      <c r="H139" s="3">
        <f t="shared" si="30"/>
        <v>82</v>
      </c>
      <c r="I139" s="3">
        <f t="shared" si="30"/>
        <v>2</v>
      </c>
      <c r="J139" s="3">
        <f t="shared" si="30"/>
        <v>7</v>
      </c>
      <c r="K139" s="3">
        <f t="shared" si="30"/>
        <v>14</v>
      </c>
      <c r="L139" s="3">
        <f t="shared" si="30"/>
        <v>3</v>
      </c>
      <c r="M139" s="3">
        <f>SUM(M137:M138)</f>
        <v>303</v>
      </c>
      <c r="N139" s="3">
        <f t="shared" si="29"/>
        <v>600</v>
      </c>
    </row>
    <row r="140" spans="1:14" ht="15.7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s="2" customFormat="1" ht="15.75" x14ac:dyDescent="0.25">
      <c r="A141" s="3" t="s">
        <v>88</v>
      </c>
      <c r="B141" s="3" t="s">
        <v>85</v>
      </c>
      <c r="C141" s="3" t="s">
        <v>62</v>
      </c>
      <c r="D141" s="3" t="s">
        <v>86</v>
      </c>
      <c r="E141" s="19"/>
      <c r="F141" s="19">
        <v>15</v>
      </c>
      <c r="G141" s="19">
        <v>1</v>
      </c>
      <c r="H141" s="19">
        <v>6</v>
      </c>
      <c r="I141" s="19">
        <v>1</v>
      </c>
      <c r="J141" s="19"/>
      <c r="K141" s="19">
        <v>3</v>
      </c>
      <c r="L141" s="19"/>
      <c r="M141" s="19">
        <v>25</v>
      </c>
      <c r="N141" s="3">
        <v>51</v>
      </c>
    </row>
    <row r="142" spans="1:14" ht="15.75" x14ac:dyDescent="0.25">
      <c r="A142" s="3"/>
      <c r="B142" s="3" t="s">
        <v>87</v>
      </c>
      <c r="C142" s="3" t="s">
        <v>56</v>
      </c>
      <c r="D142" s="3" t="s">
        <v>88</v>
      </c>
      <c r="E142" s="19">
        <v>2</v>
      </c>
      <c r="F142" s="19">
        <v>63</v>
      </c>
      <c r="G142" s="19"/>
      <c r="H142" s="19">
        <v>20</v>
      </c>
      <c r="I142" s="19"/>
      <c r="J142" s="19">
        <v>1</v>
      </c>
      <c r="K142" s="19">
        <v>8</v>
      </c>
      <c r="L142" s="19"/>
      <c r="M142" s="19">
        <v>87</v>
      </c>
      <c r="N142" s="3">
        <v>181</v>
      </c>
    </row>
    <row r="143" spans="1:14" ht="15.75" x14ac:dyDescent="0.25">
      <c r="A143" s="3" t="s">
        <v>250</v>
      </c>
      <c r="B143" s="3"/>
      <c r="C143" s="3"/>
      <c r="D143" s="3"/>
      <c r="E143" s="3">
        <v>2</v>
      </c>
      <c r="F143" s="3">
        <f t="shared" ref="F143:L143" si="31">SUM(F141:F142)</f>
        <v>78</v>
      </c>
      <c r="G143" s="3">
        <f t="shared" si="31"/>
        <v>1</v>
      </c>
      <c r="H143" s="3">
        <f t="shared" si="31"/>
        <v>26</v>
      </c>
      <c r="I143" s="3">
        <f t="shared" si="31"/>
        <v>1</v>
      </c>
      <c r="J143" s="3">
        <f t="shared" si="31"/>
        <v>1</v>
      </c>
      <c r="K143" s="3">
        <f t="shared" si="31"/>
        <v>11</v>
      </c>
      <c r="L143" s="3">
        <f t="shared" si="31"/>
        <v>0</v>
      </c>
      <c r="M143" s="3">
        <f>SUM(M141:M142)</f>
        <v>112</v>
      </c>
      <c r="N143" s="3">
        <f>SUM(N141:N142)</f>
        <v>232</v>
      </c>
    </row>
    <row r="144" spans="1:14" ht="15.7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.75" x14ac:dyDescent="0.25">
      <c r="A145" s="10" t="s">
        <v>199</v>
      </c>
      <c r="B145" s="6"/>
      <c r="C145" s="6"/>
      <c r="D145" s="6"/>
      <c r="E145" s="12">
        <f t="shared" ref="E145:L145" si="32">SUM(E143,E139,E135,E131,E127,E120,E112,E110,E106,E102,E98,E92,E90)</f>
        <v>66</v>
      </c>
      <c r="F145" s="12">
        <f t="shared" si="32"/>
        <v>739</v>
      </c>
      <c r="G145" s="12">
        <f t="shared" si="32"/>
        <v>6</v>
      </c>
      <c r="H145" s="12">
        <f t="shared" si="32"/>
        <v>299</v>
      </c>
      <c r="I145" s="12">
        <f t="shared" si="32"/>
        <v>9</v>
      </c>
      <c r="J145" s="12">
        <f t="shared" si="32"/>
        <v>42</v>
      </c>
      <c r="K145" s="12">
        <f t="shared" si="32"/>
        <v>75</v>
      </c>
      <c r="L145" s="12">
        <f t="shared" si="32"/>
        <v>6</v>
      </c>
      <c r="M145" s="12">
        <f>SUM(M143,M139,M135,M131,M127,M120,M112,M110,M106,M102,M98,M92,M90)</f>
        <v>1357</v>
      </c>
      <c r="N145" s="12">
        <f t="shared" ref="N145" si="33">SUM(N143,N139,N135,N131,N127,N120,N112,N110,N106,N102,N98,N92,N90)</f>
        <v>2599</v>
      </c>
    </row>
    <row r="146" spans="1:14" ht="15.7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5.75" x14ac:dyDescent="0.25">
      <c r="A147" s="10" t="s">
        <v>206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5.75" x14ac:dyDescent="0.25">
      <c r="A148" s="3" t="s">
        <v>160</v>
      </c>
      <c r="B148" s="3" t="s">
        <v>91</v>
      </c>
      <c r="C148" s="3" t="s">
        <v>92</v>
      </c>
      <c r="D148" s="3" t="s">
        <v>93</v>
      </c>
      <c r="E148" s="19">
        <v>9</v>
      </c>
      <c r="F148" s="19">
        <v>112</v>
      </c>
      <c r="G148" s="19">
        <v>1</v>
      </c>
      <c r="H148" s="19">
        <v>40</v>
      </c>
      <c r="I148" s="19">
        <v>1</v>
      </c>
      <c r="J148" s="19">
        <v>3</v>
      </c>
      <c r="K148" s="19">
        <v>17</v>
      </c>
      <c r="L148" s="19">
        <v>2</v>
      </c>
      <c r="M148" s="19">
        <v>364</v>
      </c>
      <c r="N148" s="3">
        <f>SUM(E148:M148)</f>
        <v>549</v>
      </c>
    </row>
    <row r="149" spans="1:14" ht="15.75" x14ac:dyDescent="0.25">
      <c r="A149" s="3"/>
      <c r="B149" s="3" t="s">
        <v>94</v>
      </c>
      <c r="C149" s="3" t="s">
        <v>95</v>
      </c>
      <c r="D149" s="3" t="s">
        <v>96</v>
      </c>
      <c r="E149" s="19">
        <v>16</v>
      </c>
      <c r="F149" s="19">
        <v>155</v>
      </c>
      <c r="G149" s="19"/>
      <c r="H149" s="19">
        <v>41</v>
      </c>
      <c r="I149" s="19">
        <v>1</v>
      </c>
      <c r="J149" s="19">
        <v>17</v>
      </c>
      <c r="K149" s="19">
        <v>8</v>
      </c>
      <c r="L149" s="19">
        <v>3</v>
      </c>
      <c r="M149" s="19">
        <v>161</v>
      </c>
      <c r="N149" s="3">
        <f>SUM(E149:M149)</f>
        <v>402</v>
      </c>
    </row>
    <row r="150" spans="1:14" ht="15.75" x14ac:dyDescent="0.25">
      <c r="A150" s="3" t="s">
        <v>239</v>
      </c>
      <c r="B150" s="3"/>
      <c r="C150" s="3"/>
      <c r="D150" s="3"/>
      <c r="E150" s="3">
        <f t="shared" ref="E150:M150" si="34">SUM(E148:E149)</f>
        <v>25</v>
      </c>
      <c r="F150" s="3">
        <f t="shared" si="34"/>
        <v>267</v>
      </c>
      <c r="G150" s="3">
        <f t="shared" si="34"/>
        <v>1</v>
      </c>
      <c r="H150" s="3">
        <f t="shared" si="34"/>
        <v>81</v>
      </c>
      <c r="I150" s="3">
        <f t="shared" si="34"/>
        <v>2</v>
      </c>
      <c r="J150" s="3">
        <f t="shared" si="34"/>
        <v>20</v>
      </c>
      <c r="K150" s="3">
        <f t="shared" si="34"/>
        <v>25</v>
      </c>
      <c r="L150" s="3">
        <f t="shared" si="34"/>
        <v>5</v>
      </c>
      <c r="M150" s="3">
        <f t="shared" si="34"/>
        <v>525</v>
      </c>
      <c r="N150" s="3">
        <f>SUM(N148:N149)</f>
        <v>951</v>
      </c>
    </row>
    <row r="151" spans="1:14" ht="15.7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.75" x14ac:dyDescent="0.25">
      <c r="A152" s="3" t="s">
        <v>138</v>
      </c>
      <c r="B152" s="3" t="s">
        <v>137</v>
      </c>
      <c r="C152" s="3" t="s">
        <v>92</v>
      </c>
      <c r="D152" s="3" t="s">
        <v>138</v>
      </c>
      <c r="E152" s="19">
        <v>8</v>
      </c>
      <c r="F152" s="19">
        <v>16</v>
      </c>
      <c r="G152" s="19">
        <v>2</v>
      </c>
      <c r="H152" s="19">
        <v>4</v>
      </c>
      <c r="I152" s="19"/>
      <c r="J152" s="19">
        <v>2</v>
      </c>
      <c r="K152" s="19">
        <v>1</v>
      </c>
      <c r="L152" s="19"/>
      <c r="M152" s="19">
        <v>116</v>
      </c>
      <c r="N152" s="3">
        <f>SUM(E152:M152)</f>
        <v>149</v>
      </c>
    </row>
    <row r="153" spans="1:14" s="2" customFormat="1" ht="15.75" x14ac:dyDescent="0.25">
      <c r="A153" s="3"/>
      <c r="B153" s="3" t="s">
        <v>97</v>
      </c>
      <c r="C153" s="3" t="s">
        <v>95</v>
      </c>
      <c r="D153" s="3" t="s">
        <v>98</v>
      </c>
      <c r="E153" s="19">
        <v>11</v>
      </c>
      <c r="F153" s="19">
        <v>24</v>
      </c>
      <c r="G153" s="19"/>
      <c r="H153" s="19">
        <v>8</v>
      </c>
      <c r="I153" s="19"/>
      <c r="J153" s="19"/>
      <c r="K153" s="19">
        <v>4</v>
      </c>
      <c r="L153" s="19"/>
      <c r="M153" s="19">
        <v>35</v>
      </c>
      <c r="N153" s="3">
        <f>SUM(E153:M153)</f>
        <v>82</v>
      </c>
    </row>
    <row r="154" spans="1:14" ht="15.75" x14ac:dyDescent="0.25">
      <c r="A154" s="3" t="s">
        <v>251</v>
      </c>
      <c r="B154" s="3"/>
      <c r="C154" s="3"/>
      <c r="D154" s="3"/>
      <c r="E154" s="3">
        <f t="shared" ref="E154:M154" si="35">SUM(E152:E153)</f>
        <v>19</v>
      </c>
      <c r="F154" s="3">
        <f t="shared" si="35"/>
        <v>40</v>
      </c>
      <c r="G154" s="3">
        <f t="shared" si="35"/>
        <v>2</v>
      </c>
      <c r="H154" s="3">
        <f t="shared" si="35"/>
        <v>12</v>
      </c>
      <c r="I154" s="3">
        <f t="shared" si="35"/>
        <v>0</v>
      </c>
      <c r="J154" s="3">
        <f t="shared" si="35"/>
        <v>2</v>
      </c>
      <c r="K154" s="3">
        <f t="shared" si="35"/>
        <v>5</v>
      </c>
      <c r="L154" s="3">
        <f t="shared" si="35"/>
        <v>0</v>
      </c>
      <c r="M154" s="3">
        <f t="shared" si="35"/>
        <v>151</v>
      </c>
      <c r="N154" s="3">
        <f>SUM(N152:N153)</f>
        <v>231</v>
      </c>
    </row>
    <row r="155" spans="1:14" ht="15.7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.75" x14ac:dyDescent="0.25">
      <c r="A156" s="3" t="s">
        <v>140</v>
      </c>
      <c r="B156" s="3" t="s">
        <v>139</v>
      </c>
      <c r="C156" s="3" t="s">
        <v>92</v>
      </c>
      <c r="D156" s="3" t="s">
        <v>140</v>
      </c>
      <c r="E156" s="19">
        <v>8</v>
      </c>
      <c r="F156" s="19">
        <v>109</v>
      </c>
      <c r="G156" s="19"/>
      <c r="H156" s="19">
        <v>61</v>
      </c>
      <c r="I156" s="19"/>
      <c r="J156" s="19">
        <v>4</v>
      </c>
      <c r="K156" s="19">
        <v>16</v>
      </c>
      <c r="L156" s="19"/>
      <c r="M156" s="19">
        <v>268</v>
      </c>
      <c r="N156" s="3">
        <f>SUM(E156:M156)</f>
        <v>466</v>
      </c>
    </row>
    <row r="157" spans="1:14" s="2" customFormat="1" ht="15.75" x14ac:dyDescent="0.25">
      <c r="A157" s="3"/>
      <c r="B157" s="3" t="s">
        <v>99</v>
      </c>
      <c r="C157" s="3" t="s">
        <v>95</v>
      </c>
      <c r="D157" s="3" t="s">
        <v>100</v>
      </c>
      <c r="E157" s="19">
        <v>4</v>
      </c>
      <c r="F157" s="19">
        <v>96</v>
      </c>
      <c r="G157" s="19"/>
      <c r="H157" s="19">
        <v>53</v>
      </c>
      <c r="I157" s="19">
        <v>1</v>
      </c>
      <c r="J157" s="19">
        <v>1</v>
      </c>
      <c r="K157" s="19">
        <v>11</v>
      </c>
      <c r="L157" s="19"/>
      <c r="M157" s="19">
        <v>91</v>
      </c>
      <c r="N157" s="3">
        <f>SUM(E157:M157)</f>
        <v>257</v>
      </c>
    </row>
    <row r="158" spans="1:14" ht="15.75" x14ac:dyDescent="0.25">
      <c r="A158" s="3" t="s">
        <v>252</v>
      </c>
      <c r="B158" s="3"/>
      <c r="C158" s="3"/>
      <c r="D158" s="3"/>
      <c r="E158" s="3">
        <f t="shared" ref="E158:M158" si="36">SUM(E156:E157)</f>
        <v>12</v>
      </c>
      <c r="F158" s="3">
        <f t="shared" si="36"/>
        <v>205</v>
      </c>
      <c r="G158" s="3">
        <f t="shared" si="36"/>
        <v>0</v>
      </c>
      <c r="H158" s="3">
        <f t="shared" si="36"/>
        <v>114</v>
      </c>
      <c r="I158" s="3">
        <f t="shared" si="36"/>
        <v>1</v>
      </c>
      <c r="J158" s="3">
        <f t="shared" si="36"/>
        <v>5</v>
      </c>
      <c r="K158" s="3">
        <f t="shared" si="36"/>
        <v>27</v>
      </c>
      <c r="L158" s="3">
        <f t="shared" si="36"/>
        <v>0</v>
      </c>
      <c r="M158" s="3">
        <f t="shared" si="36"/>
        <v>359</v>
      </c>
      <c r="N158" s="3">
        <f>SUM(N156:N157)</f>
        <v>723</v>
      </c>
    </row>
    <row r="159" spans="1:14" ht="15.7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.75" x14ac:dyDescent="0.25">
      <c r="A160" s="3" t="s">
        <v>195</v>
      </c>
      <c r="B160" s="3" t="s">
        <v>101</v>
      </c>
      <c r="C160" s="3" t="s">
        <v>92</v>
      </c>
      <c r="D160" s="3" t="s">
        <v>102</v>
      </c>
      <c r="E160" s="3">
        <v>7</v>
      </c>
      <c r="F160" s="3">
        <v>7</v>
      </c>
      <c r="G160" s="3"/>
      <c r="H160" s="3">
        <v>13</v>
      </c>
      <c r="I160" s="3">
        <v>1</v>
      </c>
      <c r="J160" s="3">
        <v>5</v>
      </c>
      <c r="K160" s="3">
        <v>4</v>
      </c>
      <c r="L160" s="3"/>
      <c r="M160" s="3">
        <v>140</v>
      </c>
      <c r="N160" s="3">
        <f>SUM(E160:M160)</f>
        <v>177</v>
      </c>
    </row>
    <row r="161" spans="1:14" s="2" customFormat="1" ht="15.7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.75" x14ac:dyDescent="0.25">
      <c r="A162" s="3" t="s">
        <v>280</v>
      </c>
      <c r="B162" s="3" t="s">
        <v>103</v>
      </c>
      <c r="C162" s="3" t="s">
        <v>92</v>
      </c>
      <c r="D162" s="3" t="s">
        <v>104</v>
      </c>
      <c r="E162" s="19">
        <v>4</v>
      </c>
      <c r="F162" s="19">
        <v>47</v>
      </c>
      <c r="G162" s="19"/>
      <c r="H162" s="19">
        <v>10</v>
      </c>
      <c r="I162" s="19"/>
      <c r="J162" s="19">
        <v>4</v>
      </c>
      <c r="K162" s="19">
        <v>5</v>
      </c>
      <c r="L162" s="19">
        <v>1</v>
      </c>
      <c r="M162" s="19">
        <v>44</v>
      </c>
      <c r="N162" s="3">
        <f>SUM(E162:M162)</f>
        <v>115</v>
      </c>
    </row>
    <row r="163" spans="1:14" ht="15.75" x14ac:dyDescent="0.25">
      <c r="A163" s="3"/>
      <c r="B163" s="3" t="s">
        <v>254</v>
      </c>
      <c r="C163" s="3" t="s">
        <v>92</v>
      </c>
      <c r="D163" s="3" t="s">
        <v>255</v>
      </c>
      <c r="E163" s="19"/>
      <c r="F163" s="19">
        <v>9</v>
      </c>
      <c r="G163" s="19"/>
      <c r="H163" s="19">
        <v>1</v>
      </c>
      <c r="I163" s="19"/>
      <c r="J163" s="19">
        <v>4</v>
      </c>
      <c r="K163" s="19">
        <v>2</v>
      </c>
      <c r="L163" s="19"/>
      <c r="M163" s="19">
        <v>29</v>
      </c>
      <c r="N163" s="3">
        <f>SUM(E163:M163)</f>
        <v>45</v>
      </c>
    </row>
    <row r="164" spans="1:14" ht="15.75" x14ac:dyDescent="0.25">
      <c r="A164" s="3"/>
      <c r="B164" s="3" t="s">
        <v>111</v>
      </c>
      <c r="C164" s="3" t="s">
        <v>92</v>
      </c>
      <c r="D164" s="3" t="s">
        <v>112</v>
      </c>
      <c r="E164" s="19">
        <v>9</v>
      </c>
      <c r="F164" s="19">
        <v>50</v>
      </c>
      <c r="G164" s="19"/>
      <c r="H164" s="19">
        <v>12</v>
      </c>
      <c r="I164" s="19">
        <v>2</v>
      </c>
      <c r="J164" s="19">
        <v>5</v>
      </c>
      <c r="K164" s="19">
        <v>8</v>
      </c>
      <c r="L164" s="19">
        <v>1</v>
      </c>
      <c r="M164" s="19">
        <v>146</v>
      </c>
      <c r="N164" s="3">
        <f>SUM(E164:M164)</f>
        <v>233</v>
      </c>
    </row>
    <row r="165" spans="1:14" ht="15.75" x14ac:dyDescent="0.25">
      <c r="A165" s="3"/>
      <c r="B165" s="3" t="s">
        <v>143</v>
      </c>
      <c r="C165" s="3" t="s">
        <v>92</v>
      </c>
      <c r="D165" s="3" t="s">
        <v>144</v>
      </c>
      <c r="E165" s="19">
        <v>1</v>
      </c>
      <c r="F165" s="19">
        <v>15</v>
      </c>
      <c r="G165" s="19"/>
      <c r="H165" s="19">
        <v>1</v>
      </c>
      <c r="I165" s="19"/>
      <c r="J165" s="19">
        <v>2</v>
      </c>
      <c r="K165" s="19">
        <v>2</v>
      </c>
      <c r="L165" s="19"/>
      <c r="M165" s="19">
        <v>56</v>
      </c>
      <c r="N165" s="3">
        <f>SUM(E165:M165)</f>
        <v>77</v>
      </c>
    </row>
    <row r="166" spans="1:14" ht="15.75" x14ac:dyDescent="0.25">
      <c r="A166" s="3"/>
      <c r="B166" s="3" t="s">
        <v>117</v>
      </c>
      <c r="C166" s="3" t="s">
        <v>92</v>
      </c>
      <c r="D166" s="3" t="s">
        <v>118</v>
      </c>
      <c r="E166" s="19"/>
      <c r="F166" s="19"/>
      <c r="G166" s="19"/>
      <c r="H166" s="19"/>
      <c r="I166" s="19"/>
      <c r="J166" s="19"/>
      <c r="K166" s="19"/>
      <c r="L166" s="19"/>
      <c r="M166" s="19">
        <v>18</v>
      </c>
      <c r="N166" s="3">
        <f>SUM(E166:M166)</f>
        <v>18</v>
      </c>
    </row>
    <row r="167" spans="1:14" ht="15.75" x14ac:dyDescent="0.25">
      <c r="A167" s="3" t="s">
        <v>281</v>
      </c>
      <c r="B167" s="3"/>
      <c r="C167" s="3"/>
      <c r="D167" s="3"/>
      <c r="E167" s="3">
        <f t="shared" ref="E167:M167" si="37">SUM(E162:E166)</f>
        <v>14</v>
      </c>
      <c r="F167" s="3">
        <f t="shared" si="37"/>
        <v>121</v>
      </c>
      <c r="G167" s="3">
        <f t="shared" si="37"/>
        <v>0</v>
      </c>
      <c r="H167" s="3">
        <f t="shared" si="37"/>
        <v>24</v>
      </c>
      <c r="I167" s="3">
        <f t="shared" si="37"/>
        <v>2</v>
      </c>
      <c r="J167" s="3">
        <f t="shared" si="37"/>
        <v>15</v>
      </c>
      <c r="K167" s="3">
        <f t="shared" si="37"/>
        <v>17</v>
      </c>
      <c r="L167" s="3">
        <f t="shared" si="37"/>
        <v>2</v>
      </c>
      <c r="M167" s="3">
        <f t="shared" si="37"/>
        <v>293</v>
      </c>
      <c r="N167" s="3">
        <f>SUM(N162:N166)</f>
        <v>488</v>
      </c>
    </row>
    <row r="168" spans="1:14" ht="15.7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.75" x14ac:dyDescent="0.25">
      <c r="A169" s="3" t="s">
        <v>261</v>
      </c>
      <c r="B169" s="3" t="s">
        <v>105</v>
      </c>
      <c r="C169" s="3" t="s">
        <v>92</v>
      </c>
      <c r="D169" s="3" t="s">
        <v>106</v>
      </c>
      <c r="E169" s="19">
        <v>14</v>
      </c>
      <c r="F169" s="19">
        <v>113</v>
      </c>
      <c r="G169" s="19">
        <v>1</v>
      </c>
      <c r="H169" s="19">
        <v>46</v>
      </c>
      <c r="I169" s="19">
        <v>2</v>
      </c>
      <c r="J169" s="19">
        <v>12</v>
      </c>
      <c r="K169" s="19">
        <v>16</v>
      </c>
      <c r="L169" s="19"/>
      <c r="M169" s="19">
        <v>164</v>
      </c>
      <c r="N169" s="3">
        <f>SUM(E169:M169)</f>
        <v>368</v>
      </c>
    </row>
    <row r="170" spans="1:14" ht="15.7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.75" x14ac:dyDescent="0.25">
      <c r="A171" s="3" t="s">
        <v>194</v>
      </c>
      <c r="B171" s="3" t="s">
        <v>109</v>
      </c>
      <c r="C171" s="3" t="s">
        <v>92</v>
      </c>
      <c r="D171" s="3" t="s">
        <v>110</v>
      </c>
      <c r="E171" s="19">
        <v>4</v>
      </c>
      <c r="F171" s="19">
        <v>41</v>
      </c>
      <c r="G171" s="19"/>
      <c r="H171" s="19">
        <v>27</v>
      </c>
      <c r="I171" s="19">
        <v>1</v>
      </c>
      <c r="J171" s="19">
        <v>6</v>
      </c>
      <c r="K171" s="19">
        <v>4</v>
      </c>
      <c r="L171" s="19"/>
      <c r="M171" s="19">
        <v>150</v>
      </c>
      <c r="N171" s="3">
        <f>SUM(E171:M171)</f>
        <v>233</v>
      </c>
    </row>
    <row r="172" spans="1:14" ht="15.7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.75" x14ac:dyDescent="0.25">
      <c r="A173" s="3" t="s">
        <v>142</v>
      </c>
      <c r="B173" s="3" t="s">
        <v>141</v>
      </c>
      <c r="C173" s="3" t="s">
        <v>92</v>
      </c>
      <c r="D173" s="3" t="s">
        <v>142</v>
      </c>
      <c r="E173" s="19">
        <v>1</v>
      </c>
      <c r="F173" s="19">
        <v>41</v>
      </c>
      <c r="G173" s="19"/>
      <c r="H173" s="19">
        <v>16</v>
      </c>
      <c r="I173" s="19">
        <v>1</v>
      </c>
      <c r="J173" s="19">
        <v>1</v>
      </c>
      <c r="K173" s="19">
        <v>10</v>
      </c>
      <c r="L173" s="19"/>
      <c r="M173" s="19">
        <v>111</v>
      </c>
      <c r="N173" s="3">
        <f>SUM(E173:M173)</f>
        <v>181</v>
      </c>
    </row>
    <row r="174" spans="1:14" ht="15.75" x14ac:dyDescent="0.25">
      <c r="A174" s="3"/>
      <c r="B174" s="3" t="s">
        <v>115</v>
      </c>
      <c r="C174" s="3" t="s">
        <v>95</v>
      </c>
      <c r="D174" s="3" t="s">
        <v>116</v>
      </c>
      <c r="E174" s="19"/>
      <c r="F174" s="19">
        <v>25</v>
      </c>
      <c r="G174" s="19"/>
      <c r="H174" s="19">
        <v>4</v>
      </c>
      <c r="I174" s="19"/>
      <c r="J174" s="19"/>
      <c r="K174" s="19">
        <v>2</v>
      </c>
      <c r="L174" s="19"/>
      <c r="M174" s="19">
        <v>22</v>
      </c>
      <c r="N174" s="3">
        <f>SUM(E174:M174)</f>
        <v>53</v>
      </c>
    </row>
    <row r="175" spans="1:14" ht="15.75" x14ac:dyDescent="0.25">
      <c r="A175" s="3" t="s">
        <v>253</v>
      </c>
      <c r="B175" s="3"/>
      <c r="C175" s="3"/>
      <c r="D175" s="3"/>
      <c r="E175" s="3">
        <f t="shared" ref="E175:M175" si="38">SUM(E173:E174)</f>
        <v>1</v>
      </c>
      <c r="F175" s="3">
        <f t="shared" si="38"/>
        <v>66</v>
      </c>
      <c r="G175" s="3">
        <f t="shared" si="38"/>
        <v>0</v>
      </c>
      <c r="H175" s="3">
        <f t="shared" si="38"/>
        <v>20</v>
      </c>
      <c r="I175" s="3">
        <f t="shared" si="38"/>
        <v>1</v>
      </c>
      <c r="J175" s="3">
        <f t="shared" si="38"/>
        <v>1</v>
      </c>
      <c r="K175" s="3">
        <f t="shared" si="38"/>
        <v>12</v>
      </c>
      <c r="L175" s="3">
        <f t="shared" si="38"/>
        <v>0</v>
      </c>
      <c r="M175" s="3">
        <f t="shared" si="38"/>
        <v>133</v>
      </c>
      <c r="N175" s="3">
        <f>SUM(N173:N174)</f>
        <v>234</v>
      </c>
    </row>
    <row r="176" spans="1:14" ht="15.7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.75" x14ac:dyDescent="0.25">
      <c r="A177" s="3" t="s">
        <v>196</v>
      </c>
      <c r="B177" s="3" t="s">
        <v>113</v>
      </c>
      <c r="C177" s="3" t="s">
        <v>92</v>
      </c>
      <c r="D177" s="3" t="s">
        <v>114</v>
      </c>
      <c r="E177" s="19"/>
      <c r="F177" s="19">
        <v>8</v>
      </c>
      <c r="G177" s="19">
        <v>1</v>
      </c>
      <c r="H177" s="19">
        <v>8</v>
      </c>
      <c r="I177" s="19"/>
      <c r="J177" s="19"/>
      <c r="K177" s="19">
        <v>3</v>
      </c>
      <c r="L177" s="19"/>
      <c r="M177" s="19">
        <v>59</v>
      </c>
      <c r="N177" s="3">
        <f>SUM(E177:M177)</f>
        <v>79</v>
      </c>
    </row>
    <row r="178" spans="1:14" ht="15.75" x14ac:dyDescent="0.25">
      <c r="A178" s="6"/>
      <c r="B178" s="6"/>
      <c r="C178" s="6"/>
      <c r="D178" s="6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15.75" x14ac:dyDescent="0.25">
      <c r="A179" s="10" t="s">
        <v>206</v>
      </c>
      <c r="B179" s="6"/>
      <c r="C179" s="6"/>
      <c r="D179" s="6"/>
      <c r="E179" s="12">
        <f t="shared" ref="E179:M179" si="39">SUM(E177,E175,E171,E169,E167,E160,E158,E154,E150)</f>
        <v>96</v>
      </c>
      <c r="F179" s="12">
        <f t="shared" si="39"/>
        <v>868</v>
      </c>
      <c r="G179" s="12">
        <f t="shared" si="39"/>
        <v>5</v>
      </c>
      <c r="H179" s="12">
        <f t="shared" si="39"/>
        <v>345</v>
      </c>
      <c r="I179" s="12">
        <f t="shared" si="39"/>
        <v>10</v>
      </c>
      <c r="J179" s="12">
        <f t="shared" si="39"/>
        <v>66</v>
      </c>
      <c r="K179" s="12">
        <f t="shared" si="39"/>
        <v>113</v>
      </c>
      <c r="L179" s="12">
        <f t="shared" si="39"/>
        <v>7</v>
      </c>
      <c r="M179" s="12">
        <f t="shared" si="39"/>
        <v>1974</v>
      </c>
      <c r="N179" s="12">
        <f>SUM(N177,N175,N171,N169,N167,N160,N158,N154,N150)</f>
        <v>3484</v>
      </c>
    </row>
    <row r="180" spans="1:14" ht="15.75" x14ac:dyDescent="0.25">
      <c r="A180" s="10"/>
      <c r="B180" s="6"/>
      <c r="C180" s="6"/>
      <c r="D180" s="6"/>
      <c r="E180" s="12"/>
      <c r="F180" s="12"/>
      <c r="G180" s="12"/>
      <c r="H180" s="12"/>
      <c r="I180" s="12"/>
      <c r="J180" s="12"/>
      <c r="K180" s="12"/>
      <c r="L180" s="12"/>
      <c r="M180" s="6"/>
      <c r="N180" s="6"/>
    </row>
    <row r="181" spans="1:14" ht="15.75" x14ac:dyDescent="0.25">
      <c r="A181" s="10" t="s">
        <v>183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5.75" x14ac:dyDescent="0.25">
      <c r="A182" s="3" t="s">
        <v>183</v>
      </c>
      <c r="B182" s="3" t="s">
        <v>119</v>
      </c>
      <c r="C182" s="3" t="s">
        <v>120</v>
      </c>
      <c r="D182" s="3" t="s">
        <v>121</v>
      </c>
      <c r="E182" s="19">
        <v>3</v>
      </c>
      <c r="F182" s="19">
        <v>20</v>
      </c>
      <c r="G182" s="19">
        <v>1</v>
      </c>
      <c r="H182" s="19">
        <v>9</v>
      </c>
      <c r="I182" s="19">
        <v>2</v>
      </c>
      <c r="J182" s="19"/>
      <c r="K182" s="19">
        <v>2</v>
      </c>
      <c r="L182" s="19"/>
      <c r="M182" s="19">
        <v>54</v>
      </c>
      <c r="N182" s="3">
        <v>91</v>
      </c>
    </row>
    <row r="183" spans="1:14" ht="15.75" x14ac:dyDescent="0.25">
      <c r="A183" s="3"/>
      <c r="B183" s="3" t="s">
        <v>145</v>
      </c>
      <c r="C183" s="3" t="s">
        <v>146</v>
      </c>
      <c r="D183" s="3" t="s">
        <v>147</v>
      </c>
      <c r="E183" s="19">
        <v>1</v>
      </c>
      <c r="F183" s="19">
        <v>37</v>
      </c>
      <c r="G183" s="19"/>
      <c r="H183" s="19">
        <v>10</v>
      </c>
      <c r="I183" s="19">
        <v>1</v>
      </c>
      <c r="J183" s="19">
        <v>2</v>
      </c>
      <c r="K183" s="19">
        <v>3</v>
      </c>
      <c r="L183" s="19">
        <v>1</v>
      </c>
      <c r="M183" s="19">
        <v>56</v>
      </c>
      <c r="N183" s="3">
        <v>111</v>
      </c>
    </row>
    <row r="184" spans="1:14" ht="15.75" x14ac:dyDescent="0.25">
      <c r="A184" s="3"/>
      <c r="B184" s="3" t="s">
        <v>122</v>
      </c>
      <c r="C184" s="3" t="s">
        <v>123</v>
      </c>
      <c r="D184" s="3" t="s">
        <v>124</v>
      </c>
      <c r="E184" s="19">
        <v>6</v>
      </c>
      <c r="F184" s="19">
        <v>8</v>
      </c>
      <c r="G184" s="19"/>
      <c r="H184" s="19">
        <v>26</v>
      </c>
      <c r="I184" s="19">
        <v>1</v>
      </c>
      <c r="J184" s="19"/>
      <c r="K184" s="19">
        <v>7</v>
      </c>
      <c r="L184" s="19">
        <v>1</v>
      </c>
      <c r="M184" s="19">
        <v>74</v>
      </c>
      <c r="N184" s="3">
        <v>123</v>
      </c>
    </row>
    <row r="185" spans="1:14" ht="15.75" x14ac:dyDescent="0.25">
      <c r="A185" s="3"/>
      <c r="B185" s="3" t="s">
        <v>256</v>
      </c>
      <c r="C185" s="3" t="s">
        <v>123</v>
      </c>
      <c r="D185" s="3" t="s">
        <v>257</v>
      </c>
      <c r="E185" s="19"/>
      <c r="F185" s="19"/>
      <c r="G185" s="19"/>
      <c r="H185" s="19"/>
      <c r="I185" s="19"/>
      <c r="J185" s="19"/>
      <c r="K185" s="19"/>
      <c r="L185" s="19"/>
      <c r="M185" s="19">
        <v>2</v>
      </c>
      <c r="N185" s="3">
        <v>2</v>
      </c>
    </row>
    <row r="186" spans="1:14" ht="15.75" x14ac:dyDescent="0.25">
      <c r="A186" s="3"/>
      <c r="B186" s="3" t="s">
        <v>125</v>
      </c>
      <c r="C186" s="3" t="s">
        <v>120</v>
      </c>
      <c r="D186" s="3" t="s">
        <v>126</v>
      </c>
      <c r="E186" s="19">
        <v>20</v>
      </c>
      <c r="F186" s="19">
        <v>188</v>
      </c>
      <c r="G186" s="19"/>
      <c r="H186" s="19">
        <v>116</v>
      </c>
      <c r="I186" s="19">
        <v>3</v>
      </c>
      <c r="J186" s="19">
        <v>2</v>
      </c>
      <c r="K186" s="19">
        <v>21</v>
      </c>
      <c r="L186" s="19"/>
      <c r="M186" s="19">
        <v>258</v>
      </c>
      <c r="N186" s="3">
        <v>608</v>
      </c>
    </row>
    <row r="187" spans="1:14" ht="15.75" x14ac:dyDescent="0.25">
      <c r="A187" s="13" t="s">
        <v>262</v>
      </c>
      <c r="B187" s="13"/>
      <c r="C187" s="13"/>
      <c r="D187" s="13"/>
      <c r="E187" s="14">
        <f t="shared" ref="E187:M187" si="40">SUM(E182:E186)</f>
        <v>30</v>
      </c>
      <c r="F187" s="14">
        <f t="shared" si="40"/>
        <v>253</v>
      </c>
      <c r="G187" s="14">
        <f t="shared" si="40"/>
        <v>1</v>
      </c>
      <c r="H187" s="14">
        <f t="shared" si="40"/>
        <v>161</v>
      </c>
      <c r="I187" s="14">
        <f t="shared" si="40"/>
        <v>7</v>
      </c>
      <c r="J187" s="14">
        <f t="shared" si="40"/>
        <v>4</v>
      </c>
      <c r="K187" s="14">
        <f t="shared" si="40"/>
        <v>33</v>
      </c>
      <c r="L187" s="14">
        <f t="shared" si="40"/>
        <v>2</v>
      </c>
      <c r="M187" s="14">
        <f t="shared" si="40"/>
        <v>444</v>
      </c>
      <c r="N187" s="14">
        <f>SUM(N182:N186)</f>
        <v>935</v>
      </c>
    </row>
    <row r="188" spans="1:14" ht="15.75" x14ac:dyDescent="0.25">
      <c r="A188" s="13"/>
      <c r="B188" s="13"/>
      <c r="C188" s="13"/>
      <c r="D188" s="13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ht="15.75" x14ac:dyDescent="0.25">
      <c r="A189" s="13" t="s">
        <v>263</v>
      </c>
      <c r="B189" s="6" t="s">
        <v>264</v>
      </c>
      <c r="C189" s="13" t="s">
        <v>123</v>
      </c>
      <c r="D189" s="6" t="s">
        <v>265</v>
      </c>
      <c r="E189" s="11"/>
      <c r="F189" s="11"/>
      <c r="G189" s="11"/>
      <c r="H189" s="11">
        <v>2</v>
      </c>
      <c r="I189" s="11"/>
      <c r="J189" s="11"/>
      <c r="K189" s="11"/>
      <c r="L189" s="11"/>
      <c r="M189" s="11">
        <v>5</v>
      </c>
      <c r="N189" s="11">
        <f>SUM(E189:M189)</f>
        <v>7</v>
      </c>
    </row>
    <row r="190" spans="1:14" ht="15.7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5.75" x14ac:dyDescent="0.25">
      <c r="A191" s="17" t="s">
        <v>205</v>
      </c>
      <c r="B191" s="17"/>
      <c r="C191" s="17"/>
      <c r="D191" s="17"/>
      <c r="E191" s="18">
        <f t="shared" ref="E191:N191" si="41">SUM(E189:E189,E187,E179,E145,E87,E63)</f>
        <v>225</v>
      </c>
      <c r="F191" s="18">
        <f t="shared" si="41"/>
        <v>2268</v>
      </c>
      <c r="G191" s="18">
        <f t="shared" si="41"/>
        <v>15</v>
      </c>
      <c r="H191" s="18">
        <f t="shared" si="41"/>
        <v>1051</v>
      </c>
      <c r="I191" s="18">
        <f t="shared" si="41"/>
        <v>37</v>
      </c>
      <c r="J191" s="18">
        <f t="shared" si="41"/>
        <v>135</v>
      </c>
      <c r="K191" s="18">
        <f t="shared" si="41"/>
        <v>301</v>
      </c>
      <c r="L191" s="18">
        <f t="shared" si="41"/>
        <v>22</v>
      </c>
      <c r="M191" s="18">
        <f t="shared" si="41"/>
        <v>5262</v>
      </c>
      <c r="N191" s="18">
        <f t="shared" si="41"/>
        <v>9316</v>
      </c>
    </row>
    <row r="192" spans="1:14" ht="15.75" x14ac:dyDescent="0.25">
      <c r="A192" s="13"/>
      <c r="B192" s="13"/>
      <c r="C192" s="13"/>
      <c r="D192" s="13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5.75" x14ac:dyDescent="0.25">
      <c r="A193" s="16" t="s">
        <v>183</v>
      </c>
      <c r="B193" s="3" t="s">
        <v>266</v>
      </c>
      <c r="C193" s="16" t="s">
        <v>267</v>
      </c>
      <c r="D193" s="3" t="s">
        <v>268</v>
      </c>
      <c r="E193" s="15">
        <v>5</v>
      </c>
      <c r="F193" s="15"/>
      <c r="G193" s="15"/>
      <c r="H193" s="15"/>
      <c r="I193" s="15"/>
      <c r="J193" s="15"/>
      <c r="K193" s="15">
        <v>1</v>
      </c>
      <c r="L193" s="15"/>
      <c r="M193" s="15">
        <v>15</v>
      </c>
      <c r="N193" s="15">
        <f>SUM(E193:M193)</f>
        <v>21</v>
      </c>
    </row>
    <row r="194" spans="1:14" ht="15.75" x14ac:dyDescent="0.25">
      <c r="A194" s="16"/>
      <c r="B194" s="3"/>
      <c r="C194" s="16"/>
      <c r="D194" s="3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5.75" x14ac:dyDescent="0.25">
      <c r="A195" s="3" t="s">
        <v>263</v>
      </c>
      <c r="B195" s="3" t="s">
        <v>271</v>
      </c>
      <c r="C195" s="3" t="s">
        <v>123</v>
      </c>
      <c r="D195" s="3" t="s">
        <v>272</v>
      </c>
      <c r="E195" s="15">
        <v>1</v>
      </c>
      <c r="F195" s="15">
        <v>32</v>
      </c>
      <c r="G195" s="15"/>
      <c r="H195" s="15">
        <v>3</v>
      </c>
      <c r="I195" s="15"/>
      <c r="J195" s="15"/>
      <c r="K195" s="15">
        <v>4</v>
      </c>
      <c r="L195" s="15">
        <v>24</v>
      </c>
      <c r="M195" s="15">
        <v>2</v>
      </c>
      <c r="N195" s="15">
        <f>SUM(E195:M195)</f>
        <v>66</v>
      </c>
    </row>
    <row r="196" spans="1:14" ht="15.75" x14ac:dyDescent="0.25">
      <c r="A196" s="16"/>
      <c r="B196" s="3" t="s">
        <v>273</v>
      </c>
      <c r="C196" s="3" t="s">
        <v>274</v>
      </c>
      <c r="D196" s="3" t="s">
        <v>275</v>
      </c>
      <c r="E196" s="15"/>
      <c r="F196" s="15">
        <v>2</v>
      </c>
      <c r="G196" s="15"/>
      <c r="H196" s="15">
        <v>6</v>
      </c>
      <c r="I196" s="15"/>
      <c r="J196" s="15"/>
      <c r="K196" s="15">
        <v>1</v>
      </c>
      <c r="L196" s="15">
        <v>13</v>
      </c>
      <c r="M196" s="15">
        <v>50</v>
      </c>
      <c r="N196" s="15">
        <f>SUM(E196:M196)</f>
        <v>72</v>
      </c>
    </row>
    <row r="197" spans="1:14" ht="15.75" x14ac:dyDescent="0.25">
      <c r="A197" s="16"/>
      <c r="B197" s="3"/>
      <c r="C197" s="16"/>
      <c r="D197" s="3"/>
      <c r="E197" s="15">
        <f t="shared" ref="E197:M197" si="42">SUM(E195:E196)</f>
        <v>1</v>
      </c>
      <c r="F197" s="15">
        <f t="shared" si="42"/>
        <v>34</v>
      </c>
      <c r="G197" s="15">
        <f t="shared" si="42"/>
        <v>0</v>
      </c>
      <c r="H197" s="15">
        <f t="shared" si="42"/>
        <v>9</v>
      </c>
      <c r="I197" s="15">
        <f t="shared" si="42"/>
        <v>0</v>
      </c>
      <c r="J197" s="15">
        <f t="shared" si="42"/>
        <v>0</v>
      </c>
      <c r="K197" s="15">
        <f t="shared" si="42"/>
        <v>5</v>
      </c>
      <c r="L197" s="15">
        <f t="shared" si="42"/>
        <v>37</v>
      </c>
      <c r="M197" s="15">
        <f t="shared" si="42"/>
        <v>52</v>
      </c>
      <c r="N197" s="15">
        <f>SUM(N195:N196)</f>
        <v>138</v>
      </c>
    </row>
    <row r="198" spans="1:14" ht="15.75" x14ac:dyDescent="0.25">
      <c r="A198" s="13"/>
      <c r="B198" s="13"/>
      <c r="C198" s="13"/>
      <c r="D198" s="13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ht="15.75" x14ac:dyDescent="0.25">
      <c r="A199" s="13" t="s">
        <v>269</v>
      </c>
      <c r="B199" s="13"/>
      <c r="C199" s="13"/>
      <c r="D199" s="13"/>
      <c r="E199" s="15">
        <f t="shared" ref="E199:M199" si="43">SUM(E197,E193,E191)</f>
        <v>231</v>
      </c>
      <c r="F199" s="15">
        <f t="shared" si="43"/>
        <v>2302</v>
      </c>
      <c r="G199" s="15">
        <f t="shared" si="43"/>
        <v>15</v>
      </c>
      <c r="H199" s="15">
        <f t="shared" si="43"/>
        <v>1060</v>
      </c>
      <c r="I199" s="15">
        <f t="shared" si="43"/>
        <v>37</v>
      </c>
      <c r="J199" s="15">
        <f t="shared" si="43"/>
        <v>135</v>
      </c>
      <c r="K199" s="15">
        <f t="shared" si="43"/>
        <v>307</v>
      </c>
      <c r="L199" s="15">
        <f t="shared" si="43"/>
        <v>59</v>
      </c>
      <c r="M199" s="15">
        <f t="shared" si="43"/>
        <v>5329</v>
      </c>
      <c r="N199" s="15">
        <f>SUM(N197,N193,N191)</f>
        <v>9475</v>
      </c>
    </row>
    <row r="200" spans="1:14" ht="15.75" x14ac:dyDescent="0.25">
      <c r="A200" s="13"/>
      <c r="B200" s="13"/>
      <c r="C200" s="13"/>
      <c r="D200" s="13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ht="15.75" x14ac:dyDescent="0.25">
      <c r="A201" s="13"/>
      <c r="B201" s="13"/>
      <c r="C201" s="13"/>
      <c r="D201" s="13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ht="15.75" x14ac:dyDescent="0.25">
      <c r="A202" s="22" t="s">
        <v>270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1:14" ht="15.75" x14ac:dyDescent="0.25">
      <c r="A203" s="22" t="s">
        <v>212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1:14" ht="15.75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5.75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5.75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</sheetData>
  <sheetProtection algorithmName="SHA-512" hashValue="sKaaODkqLkZ1kGX9TYvjI4QhJKZS6bydrzluGcclh4Rr1H0UZLgFpzUJqjsuD670HArh7OD5viX1kR1T/ClkDA==" saltValue="81uvPsNnaX2JHXmgwFq2Ig==" spinCount="100000" sheet="1" objects="1" scenarios="1"/>
  <mergeCells count="5">
    <mergeCell ref="A3:N3"/>
    <mergeCell ref="A2:N2"/>
    <mergeCell ref="A1:N1"/>
    <mergeCell ref="A202:N202"/>
    <mergeCell ref="A203:N203"/>
  </mergeCells>
  <hyperlinks>
    <hyperlink ref="A203:D203" r:id="rId1" display="[Institutional Research Home]"/>
    <hyperlink ref="A203:F203" r:id="rId2" display="[Institutional Research Home]"/>
    <hyperlink ref="A202:D202" r:id="rId3" display="[Fall 2001 - Fact Sheet]"/>
    <hyperlink ref="A202:F202" r:id="rId4" display="[Fall 2008 - Fact Sheet]"/>
    <hyperlink ref="A202:M202" r:id="rId5" display="[Fall 2010 - Fact Sheet]"/>
    <hyperlink ref="A202:N202" r:id="rId6" display="[Fall 2014 - Fact Sheet]"/>
    <hyperlink ref="A203:N203" r:id="rId7" display="[Institutional Research Home]"/>
  </hyperlinks>
  <pageMargins left="0.7" right="0.7" top="0.75" bottom="0.75" header="0.3" footer="0.3"/>
  <pageSetup scale="65" orientation="landscape" r:id="rId8"/>
  <rowBreaks count="5" manualBreakCount="5">
    <brk id="63" max="16383" man="1"/>
    <brk id="87" max="16383" man="1"/>
    <brk id="130" max="13" man="1"/>
    <brk id="146" max="13" man="1"/>
    <brk id="1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UG_Ethnic</vt:lpstr>
      <vt:lpstr>UG_Ethnic!Print_Area</vt:lpstr>
      <vt:lpstr>UG_Ethnic!Print_Titles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Bonn, Michelle</cp:lastModifiedBy>
  <cp:lastPrinted>2012-11-28T17:55:44Z</cp:lastPrinted>
  <dcterms:created xsi:type="dcterms:W3CDTF">2009-11-05T19:49:47Z</dcterms:created>
  <dcterms:modified xsi:type="dcterms:W3CDTF">2015-11-23T16:09:35Z</dcterms:modified>
</cp:coreProperties>
</file>